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van\Desktop\WEBSITES\NUESTROPRESUPUESTO\"/>
    </mc:Choice>
  </mc:AlternateContent>
  <bookViews>
    <workbookView xWindow="360" yWindow="615" windowWidth="8115" windowHeight="7200" tabRatio="808" activeTab="1"/>
  </bookViews>
  <sheets>
    <sheet name="PGA 2014 (Córdobas)" sheetId="8" r:id="rId1"/>
    <sheet name="PGA 2014 (Dólares)" sheetId="10" r:id="rId2"/>
  </sheets>
  <definedNames>
    <definedName name="_xlnm._FilterDatabase" localSheetId="0" hidden="1">'PGA 2014 (Córdobas)'!#REF!</definedName>
    <definedName name="_xlnm._FilterDatabase" localSheetId="1" hidden="1">'PGA 2014 (Dólares)'!#REF!</definedName>
  </definedNames>
  <calcPr calcId="152511"/>
</workbook>
</file>

<file path=xl/calcChain.xml><?xml version="1.0" encoding="utf-8"?>
<calcChain xmlns="http://schemas.openxmlformats.org/spreadsheetml/2006/main">
  <c r="H197" i="10" l="1"/>
  <c r="H196" i="10"/>
  <c r="H195" i="10"/>
  <c r="H194" i="10"/>
  <c r="H193" i="10"/>
  <c r="H192" i="10"/>
  <c r="H191" i="10"/>
  <c r="H190" i="10"/>
  <c r="H189" i="10"/>
  <c r="H188" i="10"/>
  <c r="F197" i="10"/>
  <c r="E197" i="10"/>
  <c r="D197" i="10"/>
  <c r="C197" i="10"/>
  <c r="F196" i="10"/>
  <c r="E196" i="10"/>
  <c r="D196" i="10"/>
  <c r="C196" i="10"/>
  <c r="F195" i="10"/>
  <c r="E195" i="10"/>
  <c r="D195" i="10"/>
  <c r="C195" i="10"/>
  <c r="F194" i="10"/>
  <c r="E194" i="10"/>
  <c r="D194" i="10"/>
  <c r="C194" i="10"/>
  <c r="F193" i="10"/>
  <c r="E193" i="10"/>
  <c r="D193" i="10"/>
  <c r="C193" i="10"/>
  <c r="F192" i="10"/>
  <c r="E192" i="10"/>
  <c r="D192" i="10"/>
  <c r="C192" i="10"/>
  <c r="F191" i="10"/>
  <c r="E191" i="10"/>
  <c r="D191" i="10"/>
  <c r="C191" i="10"/>
  <c r="F190" i="10"/>
  <c r="E190" i="10"/>
  <c r="D190" i="10"/>
  <c r="C190" i="10"/>
  <c r="F189" i="10"/>
  <c r="E189" i="10"/>
  <c r="D189" i="10"/>
  <c r="C189" i="10"/>
  <c r="F188" i="10"/>
  <c r="E188" i="10"/>
  <c r="D188" i="10"/>
  <c r="C188" i="10"/>
  <c r="H185" i="10"/>
  <c r="H184" i="10"/>
  <c r="H183" i="10"/>
  <c r="H182" i="10"/>
  <c r="H181" i="10"/>
  <c r="H180" i="10"/>
  <c r="F185" i="10"/>
  <c r="E185" i="10"/>
  <c r="D185" i="10"/>
  <c r="C185" i="10"/>
  <c r="F184" i="10"/>
  <c r="E184" i="10"/>
  <c r="D184" i="10"/>
  <c r="C184" i="10"/>
  <c r="F183" i="10"/>
  <c r="E183" i="10"/>
  <c r="D183" i="10"/>
  <c r="C183" i="10"/>
  <c r="F182" i="10"/>
  <c r="E182" i="10"/>
  <c r="D182" i="10"/>
  <c r="C182" i="10"/>
  <c r="F181" i="10"/>
  <c r="E181" i="10"/>
  <c r="D181" i="10"/>
  <c r="C181" i="10"/>
  <c r="F180" i="10"/>
  <c r="E180" i="10"/>
  <c r="D180" i="10"/>
  <c r="C180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F177" i="10"/>
  <c r="E177" i="10"/>
  <c r="D177" i="10"/>
  <c r="C177" i="10"/>
  <c r="F176" i="10"/>
  <c r="E176" i="10"/>
  <c r="D176" i="10"/>
  <c r="C176" i="10"/>
  <c r="F175" i="10"/>
  <c r="E175" i="10"/>
  <c r="D175" i="10"/>
  <c r="C175" i="10"/>
  <c r="F174" i="10"/>
  <c r="E174" i="10"/>
  <c r="D174" i="10"/>
  <c r="C174" i="10"/>
  <c r="F173" i="10"/>
  <c r="E173" i="10"/>
  <c r="D173" i="10"/>
  <c r="C173" i="10"/>
  <c r="F172" i="10"/>
  <c r="E172" i="10"/>
  <c r="D172" i="10"/>
  <c r="C172" i="10"/>
  <c r="F171" i="10"/>
  <c r="E171" i="10"/>
  <c r="D171" i="10"/>
  <c r="C171" i="10"/>
  <c r="F170" i="10"/>
  <c r="E170" i="10"/>
  <c r="D170" i="10"/>
  <c r="C170" i="10"/>
  <c r="F169" i="10"/>
  <c r="E169" i="10"/>
  <c r="D169" i="10"/>
  <c r="C169" i="10"/>
  <c r="F168" i="10"/>
  <c r="E168" i="10"/>
  <c r="D168" i="10"/>
  <c r="C168" i="10"/>
  <c r="F167" i="10"/>
  <c r="E167" i="10"/>
  <c r="D167" i="10"/>
  <c r="C167" i="10"/>
  <c r="F166" i="10"/>
  <c r="E166" i="10"/>
  <c r="D166" i="10"/>
  <c r="C166" i="10"/>
  <c r="H163" i="10"/>
  <c r="H162" i="10"/>
  <c r="H161" i="10"/>
  <c r="H160" i="10"/>
  <c r="H159" i="10"/>
  <c r="H158" i="10"/>
  <c r="H157" i="10"/>
  <c r="H156" i="10"/>
  <c r="F163" i="10"/>
  <c r="E163" i="10"/>
  <c r="D163" i="10"/>
  <c r="C163" i="10"/>
  <c r="F162" i="10"/>
  <c r="E162" i="10"/>
  <c r="D162" i="10"/>
  <c r="C162" i="10"/>
  <c r="F161" i="10"/>
  <c r="E161" i="10"/>
  <c r="D161" i="10"/>
  <c r="C161" i="10"/>
  <c r="F160" i="10"/>
  <c r="E160" i="10"/>
  <c r="D160" i="10"/>
  <c r="C160" i="10"/>
  <c r="F159" i="10"/>
  <c r="E159" i="10"/>
  <c r="D159" i="10"/>
  <c r="C159" i="10"/>
  <c r="F158" i="10"/>
  <c r="E158" i="10"/>
  <c r="D158" i="10"/>
  <c r="C158" i="10"/>
  <c r="F157" i="10"/>
  <c r="E157" i="10"/>
  <c r="D157" i="10"/>
  <c r="C157" i="10"/>
  <c r="F156" i="10"/>
  <c r="E156" i="10"/>
  <c r="D156" i="10"/>
  <c r="C156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F153" i="10"/>
  <c r="E153" i="10"/>
  <c r="D153" i="10"/>
  <c r="C153" i="10"/>
  <c r="F152" i="10"/>
  <c r="E152" i="10"/>
  <c r="D152" i="10"/>
  <c r="C152" i="10"/>
  <c r="F151" i="10"/>
  <c r="E151" i="10"/>
  <c r="D151" i="10"/>
  <c r="C151" i="10"/>
  <c r="F150" i="10"/>
  <c r="E150" i="10"/>
  <c r="D150" i="10"/>
  <c r="C150" i="10"/>
  <c r="F149" i="10"/>
  <c r="E149" i="10"/>
  <c r="D149" i="10"/>
  <c r="C149" i="10"/>
  <c r="F148" i="10"/>
  <c r="E148" i="10"/>
  <c r="D148" i="10"/>
  <c r="C148" i="10"/>
  <c r="F147" i="10"/>
  <c r="E147" i="10"/>
  <c r="D147" i="10"/>
  <c r="C147" i="10"/>
  <c r="F146" i="10"/>
  <c r="E146" i="10"/>
  <c r="D146" i="10"/>
  <c r="C146" i="10"/>
  <c r="F145" i="10"/>
  <c r="E145" i="10"/>
  <c r="D145" i="10"/>
  <c r="C145" i="10"/>
  <c r="F144" i="10"/>
  <c r="E144" i="10"/>
  <c r="D144" i="10"/>
  <c r="C144" i="10"/>
  <c r="F143" i="10"/>
  <c r="E143" i="10"/>
  <c r="D143" i="10"/>
  <c r="C143" i="10"/>
  <c r="F142" i="10"/>
  <c r="E142" i="10"/>
  <c r="D142" i="10"/>
  <c r="C142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F139" i="10"/>
  <c r="E139" i="10"/>
  <c r="D139" i="10"/>
  <c r="C139" i="10"/>
  <c r="F138" i="10"/>
  <c r="E138" i="10"/>
  <c r="D138" i="10"/>
  <c r="C138" i="10"/>
  <c r="F137" i="10"/>
  <c r="E137" i="10"/>
  <c r="D137" i="10"/>
  <c r="C137" i="10"/>
  <c r="F136" i="10"/>
  <c r="E136" i="10"/>
  <c r="D136" i="10"/>
  <c r="C136" i="10"/>
  <c r="F135" i="10"/>
  <c r="E135" i="10"/>
  <c r="D135" i="10"/>
  <c r="C135" i="10"/>
  <c r="F134" i="10"/>
  <c r="E134" i="10"/>
  <c r="D134" i="10"/>
  <c r="C134" i="10"/>
  <c r="F133" i="10"/>
  <c r="E133" i="10"/>
  <c r="D133" i="10"/>
  <c r="C133" i="10"/>
  <c r="F132" i="10"/>
  <c r="E132" i="10"/>
  <c r="D132" i="10"/>
  <c r="C132" i="10"/>
  <c r="F131" i="10"/>
  <c r="E131" i="10"/>
  <c r="D131" i="10"/>
  <c r="C131" i="10"/>
  <c r="F130" i="10"/>
  <c r="E130" i="10"/>
  <c r="D130" i="10"/>
  <c r="C130" i="10"/>
  <c r="F129" i="10"/>
  <c r="E129" i="10"/>
  <c r="D129" i="10"/>
  <c r="C129" i="10"/>
  <c r="F128" i="10"/>
  <c r="E128" i="10"/>
  <c r="D128" i="10"/>
  <c r="C128" i="10"/>
  <c r="F127" i="10"/>
  <c r="E127" i="10"/>
  <c r="D127" i="10"/>
  <c r="C127" i="10"/>
  <c r="H124" i="10"/>
  <c r="H123" i="10"/>
  <c r="H122" i="10"/>
  <c r="H121" i="10"/>
  <c r="H120" i="10"/>
  <c r="H119" i="10"/>
  <c r="H118" i="10"/>
  <c r="H117" i="10"/>
  <c r="H116" i="10"/>
  <c r="F124" i="10"/>
  <c r="E124" i="10"/>
  <c r="D124" i="10"/>
  <c r="C124" i="10"/>
  <c r="F123" i="10"/>
  <c r="E123" i="10"/>
  <c r="D123" i="10"/>
  <c r="C123" i="10"/>
  <c r="F122" i="10"/>
  <c r="E122" i="10"/>
  <c r="D122" i="10"/>
  <c r="C122" i="10"/>
  <c r="F121" i="10"/>
  <c r="E121" i="10"/>
  <c r="D121" i="10"/>
  <c r="C121" i="10"/>
  <c r="F120" i="10"/>
  <c r="E120" i="10"/>
  <c r="D120" i="10"/>
  <c r="C120" i="10"/>
  <c r="F119" i="10"/>
  <c r="E119" i="10"/>
  <c r="D119" i="10"/>
  <c r="C119" i="10"/>
  <c r="F118" i="10"/>
  <c r="E118" i="10"/>
  <c r="D118" i="10"/>
  <c r="C118" i="10"/>
  <c r="F117" i="10"/>
  <c r="E117" i="10"/>
  <c r="D117" i="10"/>
  <c r="C117" i="10"/>
  <c r="F116" i="10"/>
  <c r="E116" i="10"/>
  <c r="D116" i="10"/>
  <c r="C116" i="10"/>
  <c r="H113" i="10"/>
  <c r="H112" i="10"/>
  <c r="H111" i="10"/>
  <c r="H110" i="10"/>
  <c r="H109" i="10"/>
  <c r="H108" i="10"/>
  <c r="H107" i="10"/>
  <c r="H106" i="10"/>
  <c r="H105" i="10"/>
  <c r="F113" i="10"/>
  <c r="E113" i="10"/>
  <c r="D113" i="10"/>
  <c r="C113" i="10"/>
  <c r="F112" i="10"/>
  <c r="E112" i="10"/>
  <c r="D112" i="10"/>
  <c r="C112" i="10"/>
  <c r="F111" i="10"/>
  <c r="E111" i="10"/>
  <c r="D111" i="10"/>
  <c r="C111" i="10"/>
  <c r="F110" i="10"/>
  <c r="E110" i="10"/>
  <c r="D110" i="10"/>
  <c r="C110" i="10"/>
  <c r="F109" i="10"/>
  <c r="E109" i="10"/>
  <c r="D109" i="10"/>
  <c r="C109" i="10"/>
  <c r="F108" i="10"/>
  <c r="E108" i="10"/>
  <c r="D108" i="10"/>
  <c r="C108" i="10"/>
  <c r="F107" i="10"/>
  <c r="E107" i="10"/>
  <c r="D107" i="10"/>
  <c r="C107" i="10"/>
  <c r="F106" i="10"/>
  <c r="E106" i="10"/>
  <c r="D106" i="10"/>
  <c r="C106" i="10"/>
  <c r="F105" i="10"/>
  <c r="E105" i="10"/>
  <c r="D105" i="10"/>
  <c r="C105" i="10"/>
  <c r="H102" i="10"/>
  <c r="H101" i="10"/>
  <c r="H100" i="10"/>
  <c r="H99" i="10"/>
  <c r="H98" i="10"/>
  <c r="H97" i="10"/>
  <c r="H96" i="10"/>
  <c r="H95" i="10"/>
  <c r="H94" i="10"/>
  <c r="F102" i="10"/>
  <c r="E102" i="10"/>
  <c r="D102" i="10"/>
  <c r="C102" i="10"/>
  <c r="F101" i="10"/>
  <c r="E101" i="10"/>
  <c r="D101" i="10"/>
  <c r="C101" i="10"/>
  <c r="F100" i="10"/>
  <c r="E100" i="10"/>
  <c r="D100" i="10"/>
  <c r="C100" i="10"/>
  <c r="F99" i="10"/>
  <c r="E99" i="10"/>
  <c r="D99" i="10"/>
  <c r="C99" i="10"/>
  <c r="F98" i="10"/>
  <c r="E98" i="10"/>
  <c r="D98" i="10"/>
  <c r="C98" i="10"/>
  <c r="F97" i="10"/>
  <c r="E97" i="10"/>
  <c r="D97" i="10"/>
  <c r="C97" i="10"/>
  <c r="F96" i="10"/>
  <c r="E96" i="10"/>
  <c r="D96" i="10"/>
  <c r="C96" i="10"/>
  <c r="F95" i="10"/>
  <c r="E95" i="10"/>
  <c r="D95" i="10"/>
  <c r="C95" i="10"/>
  <c r="F94" i="10"/>
  <c r="E94" i="10"/>
  <c r="D94" i="10"/>
  <c r="C94" i="10"/>
  <c r="H91" i="10"/>
  <c r="H90" i="10"/>
  <c r="H89" i="10"/>
  <c r="H88" i="10"/>
  <c r="H87" i="10"/>
  <c r="H86" i="10"/>
  <c r="H85" i="10"/>
  <c r="H84" i="10"/>
  <c r="H83" i="10"/>
  <c r="H82" i="10"/>
  <c r="F91" i="10"/>
  <c r="E91" i="10"/>
  <c r="D91" i="10"/>
  <c r="C91" i="10"/>
  <c r="F90" i="10"/>
  <c r="E90" i="10"/>
  <c r="D90" i="10"/>
  <c r="C90" i="10"/>
  <c r="F89" i="10"/>
  <c r="E89" i="10"/>
  <c r="D89" i="10"/>
  <c r="C89" i="10"/>
  <c r="F88" i="10"/>
  <c r="E88" i="10"/>
  <c r="D88" i="10"/>
  <c r="C88" i="10"/>
  <c r="F87" i="10"/>
  <c r="E87" i="10"/>
  <c r="D87" i="10"/>
  <c r="C87" i="10"/>
  <c r="F86" i="10"/>
  <c r="E86" i="10"/>
  <c r="D86" i="10"/>
  <c r="C86" i="10"/>
  <c r="F85" i="10"/>
  <c r="E85" i="10"/>
  <c r="D85" i="10"/>
  <c r="C85" i="10"/>
  <c r="F84" i="10"/>
  <c r="E84" i="10"/>
  <c r="D84" i="10"/>
  <c r="C84" i="10"/>
  <c r="F83" i="10"/>
  <c r="E83" i="10"/>
  <c r="D83" i="10"/>
  <c r="C83" i="10"/>
  <c r="F82" i="10"/>
  <c r="E82" i="10"/>
  <c r="D82" i="10"/>
  <c r="C82" i="10"/>
  <c r="H79" i="10"/>
  <c r="H78" i="10"/>
  <c r="H77" i="10"/>
  <c r="H76" i="10"/>
  <c r="H75" i="10"/>
  <c r="H74" i="10"/>
  <c r="H73" i="10"/>
  <c r="H72" i="10"/>
  <c r="F79" i="10"/>
  <c r="E79" i="10"/>
  <c r="D79" i="10"/>
  <c r="C79" i="10"/>
  <c r="F78" i="10"/>
  <c r="E78" i="10"/>
  <c r="D78" i="10"/>
  <c r="C78" i="10"/>
  <c r="F77" i="10"/>
  <c r="E77" i="10"/>
  <c r="D77" i="10"/>
  <c r="C77" i="10"/>
  <c r="F76" i="10"/>
  <c r="E76" i="10"/>
  <c r="D76" i="10"/>
  <c r="C76" i="10"/>
  <c r="F75" i="10"/>
  <c r="E75" i="10"/>
  <c r="D75" i="10"/>
  <c r="C75" i="10"/>
  <c r="F74" i="10"/>
  <c r="E74" i="10"/>
  <c r="D74" i="10"/>
  <c r="C74" i="10"/>
  <c r="F73" i="10"/>
  <c r="E73" i="10"/>
  <c r="D73" i="10"/>
  <c r="C73" i="10"/>
  <c r="F72" i="10"/>
  <c r="E72" i="10"/>
  <c r="D72" i="10"/>
  <c r="C72" i="10"/>
  <c r="H69" i="10"/>
  <c r="H68" i="10"/>
  <c r="H67" i="10"/>
  <c r="H66" i="10"/>
  <c r="F69" i="10"/>
  <c r="E69" i="10"/>
  <c r="D69" i="10"/>
  <c r="C69" i="10"/>
  <c r="F68" i="10"/>
  <c r="E68" i="10"/>
  <c r="D68" i="10"/>
  <c r="C68" i="10"/>
  <c r="F67" i="10"/>
  <c r="E67" i="10"/>
  <c r="D67" i="10"/>
  <c r="C67" i="10"/>
  <c r="F66" i="10"/>
  <c r="E66" i="10"/>
  <c r="D66" i="10"/>
  <c r="C66" i="10"/>
  <c r="H63" i="10"/>
  <c r="H62" i="10"/>
  <c r="H61" i="10"/>
  <c r="H60" i="10"/>
  <c r="H59" i="10"/>
  <c r="H58" i="10"/>
  <c r="F63" i="10"/>
  <c r="E63" i="10"/>
  <c r="D63" i="10"/>
  <c r="C63" i="10"/>
  <c r="F62" i="10"/>
  <c r="E62" i="10"/>
  <c r="D62" i="10"/>
  <c r="C62" i="10"/>
  <c r="F61" i="10"/>
  <c r="E61" i="10"/>
  <c r="D61" i="10"/>
  <c r="C61" i="10"/>
  <c r="F60" i="10"/>
  <c r="E60" i="10"/>
  <c r="D60" i="10"/>
  <c r="C60" i="10"/>
  <c r="F59" i="10"/>
  <c r="E59" i="10"/>
  <c r="D59" i="10"/>
  <c r="C59" i="10"/>
  <c r="F58" i="10"/>
  <c r="E58" i="10"/>
  <c r="D58" i="10"/>
  <c r="C58" i="10"/>
  <c r="H55" i="10"/>
  <c r="H54" i="10"/>
  <c r="H53" i="10"/>
  <c r="H52" i="10"/>
  <c r="H51" i="10"/>
  <c r="H50" i="10"/>
  <c r="H49" i="10"/>
  <c r="H48" i="10"/>
  <c r="H47" i="10"/>
  <c r="H46" i="10"/>
  <c r="F55" i="10"/>
  <c r="E55" i="10"/>
  <c r="D55" i="10"/>
  <c r="C55" i="10"/>
  <c r="F54" i="10"/>
  <c r="E54" i="10"/>
  <c r="D54" i="10"/>
  <c r="C54" i="10"/>
  <c r="F53" i="10"/>
  <c r="E53" i="10"/>
  <c r="D53" i="10"/>
  <c r="C53" i="10"/>
  <c r="F52" i="10"/>
  <c r="E52" i="10"/>
  <c r="D52" i="10"/>
  <c r="C52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F35" i="10"/>
  <c r="E35" i="10"/>
  <c r="D35" i="10"/>
  <c r="C35" i="10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H28" i="10"/>
  <c r="H27" i="10"/>
  <c r="H26" i="10"/>
  <c r="H25" i="10"/>
  <c r="H24" i="10"/>
  <c r="H23" i="10"/>
  <c r="H22" i="10"/>
  <c r="H21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H14" i="10"/>
  <c r="H15" i="10"/>
  <c r="H16" i="10"/>
  <c r="H17" i="10"/>
  <c r="H18" i="10"/>
  <c r="H13" i="10"/>
  <c r="C14" i="10"/>
  <c r="D14" i="10"/>
  <c r="E14" i="10"/>
  <c r="F14" i="10"/>
  <c r="C15" i="10"/>
  <c r="D15" i="10"/>
  <c r="E15" i="10"/>
  <c r="F15" i="10"/>
  <c r="C16" i="10"/>
  <c r="D16" i="10"/>
  <c r="E16" i="10"/>
  <c r="F16" i="10"/>
  <c r="C17" i="10"/>
  <c r="D17" i="10"/>
  <c r="E17" i="10"/>
  <c r="F17" i="10"/>
  <c r="C18" i="10"/>
  <c r="D18" i="10"/>
  <c r="E18" i="10"/>
  <c r="F18" i="10"/>
  <c r="D13" i="10"/>
  <c r="E13" i="10"/>
  <c r="F13" i="10"/>
  <c r="C13" i="10"/>
  <c r="C6" i="10"/>
  <c r="H7" i="10"/>
  <c r="H8" i="10"/>
  <c r="H9" i="10"/>
  <c r="H10" i="10"/>
  <c r="H6" i="10"/>
  <c r="C7" i="10"/>
  <c r="D7" i="10"/>
  <c r="E7" i="10"/>
  <c r="F7" i="10"/>
  <c r="C8" i="10"/>
  <c r="D8" i="10"/>
  <c r="E8" i="10"/>
  <c r="F8" i="10"/>
  <c r="C9" i="10"/>
  <c r="D9" i="10"/>
  <c r="E9" i="10"/>
  <c r="F9" i="10"/>
  <c r="C10" i="10"/>
  <c r="D10" i="10"/>
  <c r="E10" i="10"/>
  <c r="F10" i="10"/>
  <c r="D6" i="10"/>
  <c r="E6" i="10"/>
  <c r="F6" i="10"/>
  <c r="G197" i="10" l="1"/>
  <c r="I197" i="10" s="1"/>
  <c r="G196" i="10"/>
  <c r="I196" i="10" s="1"/>
  <c r="G195" i="10"/>
  <c r="I195" i="10" s="1"/>
  <c r="G194" i="10"/>
  <c r="I194" i="10" s="1"/>
  <c r="G193" i="10"/>
  <c r="I193" i="10" s="1"/>
  <c r="G192" i="10"/>
  <c r="I192" i="10" s="1"/>
  <c r="G191" i="10"/>
  <c r="I191" i="10" s="1"/>
  <c r="G190" i="10"/>
  <c r="I190" i="10" s="1"/>
  <c r="G189" i="10"/>
  <c r="I189" i="10" s="1"/>
  <c r="G188" i="10"/>
  <c r="I188" i="10" s="1"/>
  <c r="H187" i="10"/>
  <c r="F187" i="10"/>
  <c r="E187" i="10"/>
  <c r="D187" i="10"/>
  <c r="C187" i="10"/>
  <c r="G185" i="10"/>
  <c r="I185" i="10" s="1"/>
  <c r="G184" i="10"/>
  <c r="I184" i="10" s="1"/>
  <c r="G183" i="10"/>
  <c r="I183" i="10" s="1"/>
  <c r="G182" i="10"/>
  <c r="I182" i="10" s="1"/>
  <c r="G181" i="10"/>
  <c r="I181" i="10" s="1"/>
  <c r="G180" i="10"/>
  <c r="I180" i="10" s="1"/>
  <c r="H179" i="10"/>
  <c r="F179" i="10"/>
  <c r="E179" i="10"/>
  <c r="D179" i="10"/>
  <c r="C179" i="10"/>
  <c r="G177" i="10"/>
  <c r="I177" i="10" s="1"/>
  <c r="G176" i="10"/>
  <c r="I176" i="10" s="1"/>
  <c r="G175" i="10"/>
  <c r="I175" i="10" s="1"/>
  <c r="G174" i="10"/>
  <c r="I174" i="10" s="1"/>
  <c r="G173" i="10"/>
  <c r="I173" i="10" s="1"/>
  <c r="G172" i="10"/>
  <c r="I172" i="10" s="1"/>
  <c r="G171" i="10"/>
  <c r="I171" i="10" s="1"/>
  <c r="G170" i="10"/>
  <c r="I170" i="10" s="1"/>
  <c r="G169" i="10"/>
  <c r="I169" i="10" s="1"/>
  <c r="G168" i="10"/>
  <c r="I168" i="10" s="1"/>
  <c r="G167" i="10"/>
  <c r="I167" i="10" s="1"/>
  <c r="G166" i="10"/>
  <c r="I166" i="10" s="1"/>
  <c r="H165" i="10"/>
  <c r="F165" i="10"/>
  <c r="E165" i="10"/>
  <c r="D165" i="10"/>
  <c r="C165" i="10"/>
  <c r="G163" i="10"/>
  <c r="I163" i="10" s="1"/>
  <c r="G162" i="10"/>
  <c r="I162" i="10" s="1"/>
  <c r="G161" i="10"/>
  <c r="I161" i="10" s="1"/>
  <c r="G160" i="10"/>
  <c r="I160" i="10" s="1"/>
  <c r="G159" i="10"/>
  <c r="I159" i="10" s="1"/>
  <c r="G158" i="10"/>
  <c r="I158" i="10" s="1"/>
  <c r="G157" i="10"/>
  <c r="I157" i="10" s="1"/>
  <c r="G156" i="10"/>
  <c r="I156" i="10" s="1"/>
  <c r="H155" i="10"/>
  <c r="F155" i="10"/>
  <c r="E155" i="10"/>
  <c r="D155" i="10"/>
  <c r="C155" i="10"/>
  <c r="G153" i="10"/>
  <c r="I153" i="10" s="1"/>
  <c r="G152" i="10"/>
  <c r="I152" i="10" s="1"/>
  <c r="G151" i="10"/>
  <c r="I151" i="10" s="1"/>
  <c r="G150" i="10"/>
  <c r="I150" i="10" s="1"/>
  <c r="G149" i="10"/>
  <c r="I149" i="10" s="1"/>
  <c r="G148" i="10"/>
  <c r="I148" i="10" s="1"/>
  <c r="G147" i="10"/>
  <c r="I147" i="10" s="1"/>
  <c r="G146" i="10"/>
  <c r="I146" i="10" s="1"/>
  <c r="G145" i="10"/>
  <c r="I145" i="10" s="1"/>
  <c r="G144" i="10"/>
  <c r="I144" i="10" s="1"/>
  <c r="G143" i="10"/>
  <c r="I143" i="10" s="1"/>
  <c r="G142" i="10"/>
  <c r="I142" i="10" s="1"/>
  <c r="H141" i="10"/>
  <c r="F141" i="10"/>
  <c r="E141" i="10"/>
  <c r="D141" i="10"/>
  <c r="C141" i="10"/>
  <c r="G139" i="10"/>
  <c r="I139" i="10" s="1"/>
  <c r="G138" i="10"/>
  <c r="I138" i="10" s="1"/>
  <c r="G137" i="10"/>
  <c r="I137" i="10" s="1"/>
  <c r="G136" i="10"/>
  <c r="I136" i="10" s="1"/>
  <c r="G135" i="10"/>
  <c r="I135" i="10" s="1"/>
  <c r="G134" i="10"/>
  <c r="I134" i="10" s="1"/>
  <c r="G133" i="10"/>
  <c r="I133" i="10" s="1"/>
  <c r="G132" i="10"/>
  <c r="I132" i="10" s="1"/>
  <c r="G131" i="10"/>
  <c r="I131" i="10" s="1"/>
  <c r="G130" i="10"/>
  <c r="I130" i="10" s="1"/>
  <c r="G129" i="10"/>
  <c r="I129" i="10" s="1"/>
  <c r="G128" i="10"/>
  <c r="I128" i="10" s="1"/>
  <c r="G127" i="10"/>
  <c r="I127" i="10" s="1"/>
  <c r="H126" i="10"/>
  <c r="F126" i="10"/>
  <c r="E126" i="10"/>
  <c r="D126" i="10"/>
  <c r="C126" i="10"/>
  <c r="G124" i="10"/>
  <c r="I124" i="10" s="1"/>
  <c r="G123" i="10"/>
  <c r="I123" i="10" s="1"/>
  <c r="G122" i="10"/>
  <c r="I122" i="10" s="1"/>
  <c r="G121" i="10"/>
  <c r="I121" i="10" s="1"/>
  <c r="G120" i="10"/>
  <c r="I120" i="10" s="1"/>
  <c r="G119" i="10"/>
  <c r="I119" i="10" s="1"/>
  <c r="G118" i="10"/>
  <c r="I118" i="10" s="1"/>
  <c r="G117" i="10"/>
  <c r="I117" i="10" s="1"/>
  <c r="G116" i="10"/>
  <c r="I116" i="10" s="1"/>
  <c r="H115" i="10"/>
  <c r="F115" i="10"/>
  <c r="E115" i="10"/>
  <c r="D115" i="10"/>
  <c r="C115" i="10"/>
  <c r="G113" i="10"/>
  <c r="I113" i="10" s="1"/>
  <c r="G112" i="10"/>
  <c r="I112" i="10" s="1"/>
  <c r="G111" i="10"/>
  <c r="I111" i="10" s="1"/>
  <c r="G110" i="10"/>
  <c r="I110" i="10" s="1"/>
  <c r="G109" i="10"/>
  <c r="I109" i="10" s="1"/>
  <c r="G108" i="10"/>
  <c r="I108" i="10" s="1"/>
  <c r="G107" i="10"/>
  <c r="I107" i="10" s="1"/>
  <c r="G106" i="10"/>
  <c r="I106" i="10" s="1"/>
  <c r="G105" i="10"/>
  <c r="I105" i="10" s="1"/>
  <c r="H104" i="10"/>
  <c r="F104" i="10"/>
  <c r="E104" i="10"/>
  <c r="D104" i="10"/>
  <c r="C104" i="10"/>
  <c r="G102" i="10"/>
  <c r="I102" i="10" s="1"/>
  <c r="G101" i="10"/>
  <c r="I101" i="10" s="1"/>
  <c r="G100" i="10"/>
  <c r="I100" i="10" s="1"/>
  <c r="G99" i="10"/>
  <c r="I99" i="10" s="1"/>
  <c r="G98" i="10"/>
  <c r="I98" i="10" s="1"/>
  <c r="G97" i="10"/>
  <c r="I97" i="10" s="1"/>
  <c r="G96" i="10"/>
  <c r="I96" i="10" s="1"/>
  <c r="G95" i="10"/>
  <c r="I95" i="10" s="1"/>
  <c r="G94" i="10"/>
  <c r="I94" i="10" s="1"/>
  <c r="H93" i="10"/>
  <c r="F93" i="10"/>
  <c r="E93" i="10"/>
  <c r="D93" i="10"/>
  <c r="C93" i="10"/>
  <c r="G91" i="10"/>
  <c r="I91" i="10" s="1"/>
  <c r="G90" i="10"/>
  <c r="I90" i="10" s="1"/>
  <c r="G89" i="10"/>
  <c r="I89" i="10" s="1"/>
  <c r="G88" i="10"/>
  <c r="I88" i="10" s="1"/>
  <c r="G87" i="10"/>
  <c r="I87" i="10" s="1"/>
  <c r="G86" i="10"/>
  <c r="I86" i="10" s="1"/>
  <c r="G85" i="10"/>
  <c r="I85" i="10" s="1"/>
  <c r="G84" i="10"/>
  <c r="I84" i="10" s="1"/>
  <c r="G83" i="10"/>
  <c r="I83" i="10" s="1"/>
  <c r="G82" i="10"/>
  <c r="I82" i="10" s="1"/>
  <c r="H81" i="10"/>
  <c r="F81" i="10"/>
  <c r="E81" i="10"/>
  <c r="D81" i="10"/>
  <c r="C81" i="10"/>
  <c r="G79" i="10"/>
  <c r="I79" i="10" s="1"/>
  <c r="G78" i="10"/>
  <c r="I78" i="10" s="1"/>
  <c r="G77" i="10"/>
  <c r="I77" i="10" s="1"/>
  <c r="G76" i="10"/>
  <c r="I76" i="10" s="1"/>
  <c r="G75" i="10"/>
  <c r="I75" i="10" s="1"/>
  <c r="G74" i="10"/>
  <c r="I74" i="10" s="1"/>
  <c r="G73" i="10"/>
  <c r="I73" i="10" s="1"/>
  <c r="G72" i="10"/>
  <c r="I72" i="10" s="1"/>
  <c r="H71" i="10"/>
  <c r="F71" i="10"/>
  <c r="E71" i="10"/>
  <c r="D71" i="10"/>
  <c r="C71" i="10"/>
  <c r="G69" i="10"/>
  <c r="I69" i="10" s="1"/>
  <c r="G68" i="10"/>
  <c r="I68" i="10" s="1"/>
  <c r="G67" i="10"/>
  <c r="I67" i="10" s="1"/>
  <c r="G66" i="10"/>
  <c r="I66" i="10" s="1"/>
  <c r="H65" i="10"/>
  <c r="F65" i="10"/>
  <c r="E65" i="10"/>
  <c r="D65" i="10"/>
  <c r="C65" i="10"/>
  <c r="G63" i="10"/>
  <c r="I63" i="10" s="1"/>
  <c r="G62" i="10"/>
  <c r="I62" i="10" s="1"/>
  <c r="G61" i="10"/>
  <c r="I61" i="10" s="1"/>
  <c r="G60" i="10"/>
  <c r="I60" i="10" s="1"/>
  <c r="G59" i="10"/>
  <c r="I59" i="10" s="1"/>
  <c r="G58" i="10"/>
  <c r="I58" i="10" s="1"/>
  <c r="H57" i="10"/>
  <c r="F57" i="10"/>
  <c r="E57" i="10"/>
  <c r="D57" i="10"/>
  <c r="C57" i="10"/>
  <c r="G55" i="10"/>
  <c r="I55" i="10" s="1"/>
  <c r="G54" i="10"/>
  <c r="I54" i="10" s="1"/>
  <c r="G53" i="10"/>
  <c r="I53" i="10" s="1"/>
  <c r="G52" i="10"/>
  <c r="I52" i="10" s="1"/>
  <c r="G51" i="10"/>
  <c r="I51" i="10" s="1"/>
  <c r="G50" i="10"/>
  <c r="I50" i="10" s="1"/>
  <c r="G49" i="10"/>
  <c r="I49" i="10" s="1"/>
  <c r="G48" i="10"/>
  <c r="I48" i="10" s="1"/>
  <c r="G47" i="10"/>
  <c r="I47" i="10" s="1"/>
  <c r="G46" i="10"/>
  <c r="I46" i="10" s="1"/>
  <c r="H45" i="10"/>
  <c r="F45" i="10"/>
  <c r="E45" i="10"/>
  <c r="D45" i="10"/>
  <c r="C45" i="10"/>
  <c r="G43" i="10"/>
  <c r="I43" i="10" s="1"/>
  <c r="G42" i="10"/>
  <c r="I42" i="10" s="1"/>
  <c r="G41" i="10"/>
  <c r="I41" i="10" s="1"/>
  <c r="G40" i="10"/>
  <c r="I40" i="10" s="1"/>
  <c r="G39" i="10"/>
  <c r="I39" i="10" s="1"/>
  <c r="G38" i="10"/>
  <c r="I38" i="10" s="1"/>
  <c r="G37" i="10"/>
  <c r="I37" i="10" s="1"/>
  <c r="G36" i="10"/>
  <c r="I36" i="10" s="1"/>
  <c r="G35" i="10"/>
  <c r="I35" i="10" s="1"/>
  <c r="G34" i="10"/>
  <c r="I34" i="10" s="1"/>
  <c r="G33" i="10"/>
  <c r="I33" i="10" s="1"/>
  <c r="G32" i="10"/>
  <c r="I32" i="10" s="1"/>
  <c r="G31" i="10"/>
  <c r="I31" i="10" s="1"/>
  <c r="H30" i="10"/>
  <c r="F30" i="10"/>
  <c r="E30" i="10"/>
  <c r="D30" i="10"/>
  <c r="C30" i="10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G22" i="10"/>
  <c r="I22" i="10" s="1"/>
  <c r="G21" i="10"/>
  <c r="I21" i="10" s="1"/>
  <c r="H20" i="10"/>
  <c r="F20" i="10"/>
  <c r="E20" i="10"/>
  <c r="D20" i="10"/>
  <c r="C20" i="10"/>
  <c r="G18" i="10"/>
  <c r="I18" i="10" s="1"/>
  <c r="G17" i="10"/>
  <c r="I17" i="10" s="1"/>
  <c r="G16" i="10"/>
  <c r="I16" i="10" s="1"/>
  <c r="G15" i="10"/>
  <c r="I15" i="10" s="1"/>
  <c r="G14" i="10"/>
  <c r="I14" i="10" s="1"/>
  <c r="G13" i="10"/>
  <c r="I13" i="10" s="1"/>
  <c r="H12" i="10"/>
  <c r="F12" i="10"/>
  <c r="E12" i="10"/>
  <c r="D12" i="10"/>
  <c r="C12" i="10"/>
  <c r="G10" i="10"/>
  <c r="I10" i="10" s="1"/>
  <c r="G9" i="10"/>
  <c r="I9" i="10" s="1"/>
  <c r="G8" i="10"/>
  <c r="I8" i="10" s="1"/>
  <c r="G7" i="10"/>
  <c r="I7" i="10" s="1"/>
  <c r="G6" i="10"/>
  <c r="I6" i="10" s="1"/>
  <c r="H5" i="10"/>
  <c r="F5" i="10"/>
  <c r="E5" i="10"/>
  <c r="D5" i="10"/>
  <c r="C5" i="10"/>
  <c r="H12" i="8"/>
  <c r="H20" i="8"/>
  <c r="H30" i="8"/>
  <c r="H45" i="8"/>
  <c r="H57" i="8"/>
  <c r="H65" i="8"/>
  <c r="H71" i="8"/>
  <c r="H81" i="8"/>
  <c r="H93" i="8"/>
  <c r="H104" i="8"/>
  <c r="H115" i="8"/>
  <c r="H126" i="8"/>
  <c r="H141" i="8"/>
  <c r="H155" i="8"/>
  <c r="H165" i="8"/>
  <c r="H179" i="8"/>
  <c r="H187" i="8"/>
  <c r="H5" i="8"/>
  <c r="G10" i="8"/>
  <c r="I10" i="8" s="1"/>
  <c r="G9" i="8"/>
  <c r="I9" i="8" s="1"/>
  <c r="G8" i="8"/>
  <c r="I8" i="8" s="1"/>
  <c r="G7" i="8"/>
  <c r="I7" i="8" s="1"/>
  <c r="G6" i="8"/>
  <c r="I6" i="8" s="1"/>
  <c r="F5" i="8"/>
  <c r="E5" i="8"/>
  <c r="D5" i="8"/>
  <c r="C5" i="8"/>
  <c r="G197" i="8"/>
  <c r="I197" i="8" s="1"/>
  <c r="G196" i="8"/>
  <c r="I196" i="8" s="1"/>
  <c r="G195" i="8"/>
  <c r="I195" i="8" s="1"/>
  <c r="G194" i="8"/>
  <c r="I194" i="8" s="1"/>
  <c r="G193" i="8"/>
  <c r="I193" i="8" s="1"/>
  <c r="G192" i="8"/>
  <c r="I192" i="8" s="1"/>
  <c r="G191" i="8"/>
  <c r="I191" i="8" s="1"/>
  <c r="G190" i="8"/>
  <c r="I190" i="8" s="1"/>
  <c r="G189" i="8"/>
  <c r="I189" i="8" s="1"/>
  <c r="G188" i="8"/>
  <c r="I188" i="8" s="1"/>
  <c r="F187" i="8"/>
  <c r="E187" i="8"/>
  <c r="D187" i="8"/>
  <c r="C187" i="8"/>
  <c r="G185" i="8"/>
  <c r="I185" i="8" s="1"/>
  <c r="G184" i="8"/>
  <c r="I184" i="8" s="1"/>
  <c r="G183" i="8"/>
  <c r="I183" i="8" s="1"/>
  <c r="G182" i="8"/>
  <c r="I182" i="8" s="1"/>
  <c r="G181" i="8"/>
  <c r="I181" i="8" s="1"/>
  <c r="G180" i="8"/>
  <c r="I180" i="8" s="1"/>
  <c r="F179" i="8"/>
  <c r="E179" i="8"/>
  <c r="D179" i="8"/>
  <c r="C179" i="8"/>
  <c r="G177" i="8"/>
  <c r="I177" i="8" s="1"/>
  <c r="G176" i="8"/>
  <c r="I176" i="8" s="1"/>
  <c r="G175" i="8"/>
  <c r="I175" i="8" s="1"/>
  <c r="G174" i="8"/>
  <c r="I174" i="8" s="1"/>
  <c r="G173" i="8"/>
  <c r="I173" i="8" s="1"/>
  <c r="G172" i="8"/>
  <c r="I172" i="8" s="1"/>
  <c r="G171" i="8"/>
  <c r="I171" i="8" s="1"/>
  <c r="G170" i="8"/>
  <c r="I170" i="8" s="1"/>
  <c r="G169" i="8"/>
  <c r="I169" i="8" s="1"/>
  <c r="G168" i="8"/>
  <c r="I168" i="8" s="1"/>
  <c r="G167" i="8"/>
  <c r="I167" i="8" s="1"/>
  <c r="G166" i="8"/>
  <c r="I166" i="8" s="1"/>
  <c r="F165" i="8"/>
  <c r="E165" i="8"/>
  <c r="D165" i="8"/>
  <c r="C165" i="8"/>
  <c r="G163" i="8"/>
  <c r="I163" i="8" s="1"/>
  <c r="G162" i="8"/>
  <c r="I162" i="8" s="1"/>
  <c r="G161" i="8"/>
  <c r="I161" i="8" s="1"/>
  <c r="G160" i="8"/>
  <c r="I160" i="8" s="1"/>
  <c r="G159" i="8"/>
  <c r="I159" i="8" s="1"/>
  <c r="G158" i="8"/>
  <c r="I158" i="8" s="1"/>
  <c r="G157" i="8"/>
  <c r="I157" i="8" s="1"/>
  <c r="G156" i="8"/>
  <c r="I156" i="8" s="1"/>
  <c r="F155" i="8"/>
  <c r="E155" i="8"/>
  <c r="D155" i="8"/>
  <c r="C155" i="8"/>
  <c r="G153" i="8"/>
  <c r="I153" i="8" s="1"/>
  <c r="G152" i="8"/>
  <c r="I152" i="8" s="1"/>
  <c r="G151" i="8"/>
  <c r="I151" i="8" s="1"/>
  <c r="G150" i="8"/>
  <c r="I150" i="8" s="1"/>
  <c r="G149" i="8"/>
  <c r="I149" i="8" s="1"/>
  <c r="G148" i="8"/>
  <c r="I148" i="8" s="1"/>
  <c r="G147" i="8"/>
  <c r="I147" i="8" s="1"/>
  <c r="G146" i="8"/>
  <c r="I146" i="8" s="1"/>
  <c r="G145" i="8"/>
  <c r="I145" i="8" s="1"/>
  <c r="G144" i="8"/>
  <c r="I144" i="8" s="1"/>
  <c r="G143" i="8"/>
  <c r="I143" i="8" s="1"/>
  <c r="G142" i="8"/>
  <c r="I142" i="8" s="1"/>
  <c r="F141" i="8"/>
  <c r="E141" i="8"/>
  <c r="D141" i="8"/>
  <c r="C141" i="8"/>
  <c r="G139" i="8"/>
  <c r="I139" i="8" s="1"/>
  <c r="G138" i="8"/>
  <c r="I138" i="8" s="1"/>
  <c r="G137" i="8"/>
  <c r="I137" i="8" s="1"/>
  <c r="G136" i="8"/>
  <c r="I136" i="8" s="1"/>
  <c r="G135" i="8"/>
  <c r="I135" i="8" s="1"/>
  <c r="G134" i="8"/>
  <c r="I134" i="8" s="1"/>
  <c r="G133" i="8"/>
  <c r="I133" i="8" s="1"/>
  <c r="G132" i="8"/>
  <c r="I132" i="8" s="1"/>
  <c r="G131" i="8"/>
  <c r="I131" i="8" s="1"/>
  <c r="G130" i="8"/>
  <c r="I130" i="8" s="1"/>
  <c r="G129" i="8"/>
  <c r="I129" i="8" s="1"/>
  <c r="G128" i="8"/>
  <c r="I128" i="8" s="1"/>
  <c r="G127" i="8"/>
  <c r="I127" i="8" s="1"/>
  <c r="F126" i="8"/>
  <c r="E126" i="8"/>
  <c r="D126" i="8"/>
  <c r="C126" i="8"/>
  <c r="G124" i="8"/>
  <c r="I124" i="8" s="1"/>
  <c r="G123" i="8"/>
  <c r="I123" i="8" s="1"/>
  <c r="G122" i="8"/>
  <c r="I122" i="8" s="1"/>
  <c r="G121" i="8"/>
  <c r="I121" i="8" s="1"/>
  <c r="G120" i="8"/>
  <c r="I120" i="8" s="1"/>
  <c r="G119" i="8"/>
  <c r="I119" i="8" s="1"/>
  <c r="G118" i="8"/>
  <c r="I118" i="8" s="1"/>
  <c r="G117" i="8"/>
  <c r="I117" i="8" s="1"/>
  <c r="G116" i="8"/>
  <c r="I116" i="8" s="1"/>
  <c r="F115" i="8"/>
  <c r="E115" i="8"/>
  <c r="D115" i="8"/>
  <c r="C115" i="8"/>
  <c r="G113" i="8"/>
  <c r="I113" i="8" s="1"/>
  <c r="G112" i="8"/>
  <c r="I112" i="8" s="1"/>
  <c r="G111" i="8"/>
  <c r="I111" i="8" s="1"/>
  <c r="G110" i="8"/>
  <c r="I110" i="8" s="1"/>
  <c r="G109" i="8"/>
  <c r="I109" i="8" s="1"/>
  <c r="G108" i="8"/>
  <c r="I108" i="8" s="1"/>
  <c r="G107" i="8"/>
  <c r="I107" i="8" s="1"/>
  <c r="G106" i="8"/>
  <c r="I106" i="8" s="1"/>
  <c r="G105" i="8"/>
  <c r="I105" i="8" s="1"/>
  <c r="F104" i="8"/>
  <c r="E104" i="8"/>
  <c r="D104" i="8"/>
  <c r="C104" i="8"/>
  <c r="I102" i="8"/>
  <c r="G102" i="8"/>
  <c r="I101" i="8"/>
  <c r="G101" i="8"/>
  <c r="I100" i="8"/>
  <c r="G100" i="8"/>
  <c r="I99" i="8"/>
  <c r="G99" i="8"/>
  <c r="I98" i="8"/>
  <c r="G98" i="8"/>
  <c r="I97" i="8"/>
  <c r="G97" i="8"/>
  <c r="I96" i="8"/>
  <c r="G96" i="8"/>
  <c r="I95" i="8"/>
  <c r="G95" i="8"/>
  <c r="I94" i="8"/>
  <c r="G94" i="8"/>
  <c r="F93" i="8"/>
  <c r="E93" i="8"/>
  <c r="D93" i="8"/>
  <c r="C93" i="8"/>
  <c r="G91" i="8"/>
  <c r="I91" i="8" s="1"/>
  <c r="G90" i="8"/>
  <c r="I90" i="8" s="1"/>
  <c r="G89" i="8"/>
  <c r="I89" i="8" s="1"/>
  <c r="G88" i="8"/>
  <c r="I88" i="8" s="1"/>
  <c r="G87" i="8"/>
  <c r="I87" i="8" s="1"/>
  <c r="G86" i="8"/>
  <c r="I86" i="8" s="1"/>
  <c r="G85" i="8"/>
  <c r="I85" i="8" s="1"/>
  <c r="G84" i="8"/>
  <c r="I84" i="8" s="1"/>
  <c r="G83" i="8"/>
  <c r="I83" i="8" s="1"/>
  <c r="G82" i="8"/>
  <c r="I82" i="8" s="1"/>
  <c r="F81" i="8"/>
  <c r="E81" i="8"/>
  <c r="D81" i="8"/>
  <c r="C81" i="8"/>
  <c r="I79" i="8"/>
  <c r="G79" i="8"/>
  <c r="I78" i="8"/>
  <c r="G78" i="8"/>
  <c r="I77" i="8"/>
  <c r="G77" i="8"/>
  <c r="I76" i="8"/>
  <c r="G76" i="8"/>
  <c r="I75" i="8"/>
  <c r="G75" i="8"/>
  <c r="I74" i="8"/>
  <c r="G74" i="8"/>
  <c r="I73" i="8"/>
  <c r="G73" i="8"/>
  <c r="I72" i="8"/>
  <c r="G72" i="8"/>
  <c r="F71" i="8"/>
  <c r="E71" i="8"/>
  <c r="D71" i="8"/>
  <c r="C71" i="8"/>
  <c r="G69" i="8"/>
  <c r="I69" i="8" s="1"/>
  <c r="G68" i="8"/>
  <c r="I68" i="8" s="1"/>
  <c r="G67" i="8"/>
  <c r="I67" i="8" s="1"/>
  <c r="G66" i="8"/>
  <c r="I66" i="8" s="1"/>
  <c r="F65" i="8"/>
  <c r="E65" i="8"/>
  <c r="D65" i="8"/>
  <c r="C65" i="8"/>
  <c r="I63" i="8"/>
  <c r="G63" i="8"/>
  <c r="I62" i="8"/>
  <c r="G62" i="8"/>
  <c r="I61" i="8"/>
  <c r="G61" i="8"/>
  <c r="I60" i="8"/>
  <c r="G60" i="8"/>
  <c r="I59" i="8"/>
  <c r="G59" i="8"/>
  <c r="I58" i="8"/>
  <c r="G58" i="8"/>
  <c r="F57" i="8"/>
  <c r="E57" i="8"/>
  <c r="D57" i="8"/>
  <c r="C57" i="8"/>
  <c r="G55" i="8"/>
  <c r="I55" i="8" s="1"/>
  <c r="G54" i="8"/>
  <c r="I54" i="8" s="1"/>
  <c r="G53" i="8"/>
  <c r="I53" i="8" s="1"/>
  <c r="G52" i="8"/>
  <c r="I52" i="8" s="1"/>
  <c r="G51" i="8"/>
  <c r="I51" i="8" s="1"/>
  <c r="G50" i="8"/>
  <c r="I50" i="8" s="1"/>
  <c r="G49" i="8"/>
  <c r="I49" i="8" s="1"/>
  <c r="G48" i="8"/>
  <c r="I48" i="8" s="1"/>
  <c r="G47" i="8"/>
  <c r="I47" i="8" s="1"/>
  <c r="G46" i="8"/>
  <c r="I46" i="8" s="1"/>
  <c r="F45" i="8"/>
  <c r="E45" i="8"/>
  <c r="D45" i="8"/>
  <c r="C45" i="8"/>
  <c r="I43" i="8"/>
  <c r="G43" i="8"/>
  <c r="I42" i="8"/>
  <c r="G42" i="8"/>
  <c r="I41" i="8"/>
  <c r="G41" i="8"/>
  <c r="I40" i="8"/>
  <c r="G40" i="8"/>
  <c r="I39" i="8"/>
  <c r="G39" i="8"/>
  <c r="I38" i="8"/>
  <c r="G38" i="8"/>
  <c r="I37" i="8"/>
  <c r="G37" i="8"/>
  <c r="I36" i="8"/>
  <c r="G36" i="8"/>
  <c r="I35" i="8"/>
  <c r="G35" i="8"/>
  <c r="I34" i="8"/>
  <c r="G34" i="8"/>
  <c r="I33" i="8"/>
  <c r="G33" i="8"/>
  <c r="I32" i="8"/>
  <c r="G32" i="8"/>
  <c r="I31" i="8"/>
  <c r="G31" i="8"/>
  <c r="F30" i="8"/>
  <c r="E30" i="8"/>
  <c r="D30" i="8"/>
  <c r="C30" i="8"/>
  <c r="G28" i="8"/>
  <c r="I28" i="8" s="1"/>
  <c r="G27" i="8"/>
  <c r="I27" i="8" s="1"/>
  <c r="G26" i="8"/>
  <c r="I26" i="8" s="1"/>
  <c r="G25" i="8"/>
  <c r="I25" i="8" s="1"/>
  <c r="G24" i="8"/>
  <c r="I24" i="8" s="1"/>
  <c r="G23" i="8"/>
  <c r="I23" i="8" s="1"/>
  <c r="G22" i="8"/>
  <c r="I22" i="8" s="1"/>
  <c r="G21" i="8"/>
  <c r="I21" i="8" s="1"/>
  <c r="F20" i="8"/>
  <c r="E20" i="8"/>
  <c r="D20" i="8"/>
  <c r="C20" i="8"/>
  <c r="I18" i="8"/>
  <c r="G18" i="8"/>
  <c r="I17" i="8"/>
  <c r="G17" i="8"/>
  <c r="I16" i="8"/>
  <c r="G16" i="8"/>
  <c r="I15" i="8"/>
  <c r="G15" i="8"/>
  <c r="I14" i="8"/>
  <c r="G14" i="8"/>
  <c r="I13" i="8"/>
  <c r="G13" i="8"/>
  <c r="F12" i="8"/>
  <c r="E12" i="8"/>
  <c r="D12" i="8"/>
  <c r="C12" i="8"/>
  <c r="G115" i="8" l="1"/>
  <c r="I115" i="8" s="1"/>
  <c r="G126" i="8"/>
  <c r="I126" i="8" s="1"/>
  <c r="G30" i="10"/>
  <c r="G45" i="10"/>
  <c r="I45" i="10" s="1"/>
  <c r="G65" i="10"/>
  <c r="G155" i="10"/>
  <c r="I155" i="10" s="1"/>
  <c r="G179" i="10"/>
  <c r="I179" i="10" s="1"/>
  <c r="G57" i="10"/>
  <c r="G71" i="10"/>
  <c r="G93" i="10"/>
  <c r="G104" i="10"/>
  <c r="G126" i="10"/>
  <c r="G141" i="10"/>
  <c r="I141" i="10" s="1"/>
  <c r="G165" i="10"/>
  <c r="I165" i="10" s="1"/>
  <c r="G187" i="10"/>
  <c r="I187" i="10" s="1"/>
  <c r="G115" i="10"/>
  <c r="G81" i="10"/>
  <c r="I81" i="10" s="1"/>
  <c r="G20" i="10"/>
  <c r="I20" i="10" s="1"/>
  <c r="G12" i="10"/>
  <c r="I12" i="10" s="1"/>
  <c r="G5" i="10"/>
  <c r="I5" i="10" s="1"/>
  <c r="I30" i="10"/>
  <c r="I57" i="10"/>
  <c r="I71" i="10"/>
  <c r="I65" i="10"/>
  <c r="I93" i="10"/>
  <c r="I104" i="10"/>
  <c r="I115" i="10"/>
  <c r="I126" i="10"/>
  <c r="G12" i="8"/>
  <c r="I12" i="8" s="1"/>
  <c r="G20" i="8"/>
  <c r="I20" i="8" s="1"/>
  <c r="G30" i="8"/>
  <c r="I30" i="8" s="1"/>
  <c r="G45" i="8"/>
  <c r="I45" i="8" s="1"/>
  <c r="G57" i="8"/>
  <c r="I57" i="8" s="1"/>
  <c r="G65" i="8"/>
  <c r="I65" i="8" s="1"/>
  <c r="G71" i="8"/>
  <c r="I71" i="8" s="1"/>
  <c r="G81" i="8"/>
  <c r="I81" i="8" s="1"/>
  <c r="G93" i="8"/>
  <c r="I93" i="8" s="1"/>
  <c r="G104" i="8"/>
  <c r="I104" i="8" s="1"/>
  <c r="G141" i="8"/>
  <c r="I141" i="8" s="1"/>
  <c r="G155" i="8"/>
  <c r="I155" i="8" s="1"/>
  <c r="G165" i="8"/>
  <c r="I165" i="8" s="1"/>
  <c r="G179" i="8"/>
  <c r="I179" i="8" s="1"/>
  <c r="G187" i="8"/>
  <c r="I187" i="8" s="1"/>
  <c r="G5" i="8"/>
  <c r="I5" i="8" s="1"/>
</calcChain>
</file>

<file path=xl/comments1.xml><?xml version="1.0" encoding="utf-8"?>
<comments xmlns="http://schemas.openxmlformats.org/spreadsheetml/2006/main">
  <authors>
    <author>KevinCV</author>
  </authors>
  <commentList>
    <comment ref="B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B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02 Abril 2014</t>
        </r>
      </text>
    </comment>
    <comment ref="B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Mayo 2014</t>
        </r>
      </text>
    </comment>
    <comment ref="B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10 Marzo 2014</t>
        </r>
      </text>
    </comment>
    <comment ref="B1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27 Marzo 2014</t>
        </r>
      </text>
    </comment>
    <comment ref="B1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Junio 2014</t>
        </r>
      </text>
    </comment>
    <comment ref="B1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 Mayo 2014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Datos en base al documento "PGA 2014 Matriz 2da Modificación de la alcaldía de Camoapa"</t>
        </r>
      </text>
    </comment>
    <comment ref="B1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13Junio 2014</t>
        </r>
      </text>
    </comment>
    <comment ref="B1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23 Mayo 2014</t>
        </r>
      </text>
    </comment>
    <comment ref="B1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Junio 2014</t>
        </r>
      </text>
    </comment>
    <comment ref="B2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Mayo 2014</t>
        </r>
      </text>
    </comment>
    <comment ref="G21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2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Junio 2014</t>
        </r>
      </text>
    </comment>
    <comment ref="G22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2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Mayo 2014</t>
        </r>
      </text>
    </comment>
    <comment ref="B2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Enero 2014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Los archivos de Bienes y Obras son iguales y contienen un Libro de excel con los consolidados.</t>
        </r>
      </text>
    </comment>
    <comment ref="B2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Abril 2014</t>
        </r>
      </text>
    </comment>
    <comment ref="G25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2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Enero 2014</t>
        </r>
      </text>
    </comment>
    <comment ref="G2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2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No hay archivo para Consultorías y el archivo de Obras es un libro de excel vacío. Los datos fueron tomados del archivo del Consolidado.</t>
        </r>
      </text>
    </comment>
    <comment ref="B2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Febrero 2014</t>
        </r>
      </text>
    </comment>
    <comment ref="G28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3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3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Marzo 2014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Los archivos correspondientes a las Consultorías, Obras y Servicios Generales son iguales y son consolidados.</t>
        </r>
      </text>
    </comment>
    <comment ref="B3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Mayo 2014</t>
        </r>
      </text>
    </comment>
    <comment ref="B3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Mayo 2014</t>
        </r>
      </text>
    </comment>
    <comment ref="B3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3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Mayo 2014</t>
        </r>
      </text>
    </comment>
    <comment ref="B3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Mayo 2014</t>
        </r>
      </text>
    </comment>
    <comment ref="B3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05 Mayo 2014</t>
        </r>
      </text>
    </comment>
    <comment ref="B3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Marzo 2014</t>
        </r>
      </text>
    </comment>
    <comment ref="B4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02 Abril 2014</t>
        </r>
      </text>
    </comment>
    <comment ref="G40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4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21 Enero 2014</t>
        </r>
      </text>
    </comment>
    <comment ref="G41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4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Marzo 2014</t>
        </r>
      </text>
    </comment>
    <comment ref="B4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23 Enero 2014</t>
        </r>
      </text>
    </comment>
    <comment ref="G43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4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Marzo 2014</t>
        </r>
      </text>
    </comment>
    <comment ref="B4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22 Enero 2014</t>
        </r>
      </text>
    </comment>
    <comment ref="B4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Febrero 2014</t>
        </r>
      </text>
    </comment>
    <comment ref="B4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Enero 2014</t>
        </r>
      </text>
    </comment>
    <comment ref="G4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Todos los archivos son iguales, en el mismo libro de excel están contenidas las partidas de contrataciones.</t>
        </r>
      </text>
    </comment>
    <comment ref="B5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Junio 2014</t>
        </r>
      </text>
    </comment>
    <comment ref="B5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11 Febrero 2014</t>
        </r>
      </text>
    </comment>
    <comment ref="B5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Febrero 2014</t>
        </r>
      </text>
    </comment>
    <comment ref="B5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Enero 2014</t>
        </r>
      </text>
    </comment>
    <comment ref="B5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31 Enero 2014</t>
        </r>
      </text>
    </comment>
    <comment ref="B5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Febrero 2014</t>
        </r>
      </text>
    </comment>
    <comment ref="B5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Marzo 2014</t>
        </r>
      </text>
    </comment>
    <comment ref="B5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Mayo 2014</t>
        </r>
      </text>
    </comment>
    <comment ref="B6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11 Junio 2014</t>
        </r>
      </text>
    </comment>
    <comment ref="B6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Mayo 2014</t>
        </r>
      </text>
    </comment>
    <comment ref="B6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Mayo 2014</t>
        </r>
      </text>
    </comment>
    <comment ref="B6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Junio 2014</t>
        </r>
      </text>
    </comment>
    <comment ref="B6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Mayo 2014</t>
        </r>
      </text>
    </comment>
    <comment ref="G6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6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B6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01 Abril 2014</t>
        </r>
      </text>
    </comment>
    <comment ref="G68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6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Enero 2014</t>
        </r>
      </text>
    </comment>
    <comment ref="G6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 servicios generales)</t>
        </r>
      </text>
    </comment>
    <comment ref="B7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Enero 2014</t>
        </r>
      </text>
    </comment>
    <comment ref="G72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7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7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22 Mayo 2014</t>
        </r>
      </text>
    </comment>
    <comment ref="B7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Mayo 2014</t>
        </r>
      </text>
    </comment>
    <comment ref="B7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Marzo 2014</t>
        </r>
      </text>
    </comment>
    <comment ref="G7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Todos los archivos son iguales, en el mismo libro de excel están contenidas las partidas de contrataciones.</t>
        </r>
      </text>
    </comment>
    <comment ref="B7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Junio 2014</t>
        </r>
      </text>
    </comment>
    <comment ref="B7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05 Mayo 2014</t>
        </r>
      </text>
    </comment>
    <comment ref="B7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23 Junio 2014</t>
        </r>
      </text>
    </comment>
    <comment ref="B8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25 Marzo 2014</t>
        </r>
      </text>
    </comment>
    <comment ref="B8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Febrero 2014</t>
        </r>
      </text>
    </comment>
    <comment ref="G83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8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18 Junio 2014</t>
        </r>
      </text>
    </comment>
    <comment ref="B8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Enero 2014</t>
        </r>
      </text>
    </comment>
    <comment ref="B8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Mayo 2014</t>
        </r>
      </text>
    </comment>
    <comment ref="G8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Todos los archivos son iguales, en el mismo libro de excel están contenidas las partidas de contrataciones.</t>
        </r>
      </text>
    </comment>
    <comment ref="B8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Enero 2014</t>
        </r>
      </text>
    </comment>
    <comment ref="B8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24 Enero 2014</t>
        </r>
      </text>
    </comment>
    <comment ref="B8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05 Junio 2014</t>
        </r>
      </text>
    </comment>
    <comment ref="G8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El archivo de Obras no contiene información (Dato en base al documento del consolidado)</t>
        </r>
      </text>
    </comment>
    <comment ref="B9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Enero 2014</t>
        </r>
      </text>
    </comment>
    <comment ref="B9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Mayo 2014</t>
        </r>
      </text>
    </comment>
    <comment ref="B9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B9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Enero 2014</t>
        </r>
      </text>
    </comment>
    <comment ref="B9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11 Junio 2014</t>
        </r>
      </text>
    </comment>
    <comment ref="B9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11 Marzo 2014</t>
        </r>
      </text>
    </comment>
    <comment ref="B9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Junio 2014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El archivo de consultorías aparece duplicado, pero contiene un libro de excel con todas las contrataciones. Los datos están en base a ese archivo aunque hay otros individuales o repetidos.</t>
        </r>
      </text>
    </comment>
    <comment ref="B9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Junio 2014</t>
        </r>
      </text>
    </comment>
    <comment ref="B10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Junio 2014</t>
        </r>
      </text>
    </comment>
    <comment ref="B10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Junio 2014</t>
        </r>
      </text>
    </comment>
    <comment ref="B10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10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29 Mayo 2014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El archivo de obras tiene una cifra de cero (la fórmula está mal aplicada). La cifra fue tomada del consolidado.</t>
        </r>
      </text>
    </comment>
    <comment ref="B10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21 Marzo 2014</t>
        </r>
      </text>
    </comment>
    <comment ref="B10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24 Marzo 2014</t>
        </r>
      </text>
    </comment>
    <comment ref="B10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Mayo 2014</t>
        </r>
      </text>
    </comment>
    <comment ref="B10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Junio 2014</t>
        </r>
      </text>
    </comment>
    <comment ref="B11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29 Enero 2014</t>
        </r>
      </text>
    </comment>
    <comment ref="B11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Enero 2014</t>
        </r>
      </text>
    </comment>
    <comment ref="B11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G112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El archivo de Servicios Generales no tiene una cifra total registrada, el dato se calculó según las contrataciones que presenta el mismo archivo.</t>
        </r>
      </text>
    </comment>
    <comment ref="B11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03 Junio 2014</t>
        </r>
      </text>
    </comment>
    <comment ref="B11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Mayo 2014</t>
        </r>
      </text>
    </comment>
    <comment ref="B11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21 Febrero 2014</t>
        </r>
      </text>
    </comment>
    <comment ref="B11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Enero 2014</t>
        </r>
      </text>
    </comment>
    <comment ref="B11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G11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una cifra total en el documento de consolidado, sólo está el consolidado específico, que coincide en cada contratación.</t>
        </r>
      </text>
    </comment>
    <comment ref="B12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Febrero 2014</t>
        </r>
      </text>
    </comment>
    <comment ref="B12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03 Febrero 2014</t>
        </r>
      </text>
    </comment>
    <comment ref="B12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Mayo 2014</t>
        </r>
      </text>
    </comment>
    <comment ref="B12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Mayo 2014</t>
        </r>
      </text>
    </comment>
    <comment ref="B12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10 Junio 2014</t>
        </r>
      </text>
    </comment>
    <comment ref="B12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Marzo 2014</t>
        </r>
      </text>
    </comment>
    <comment ref="B12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Mayo 2014</t>
        </r>
      </text>
    </comment>
    <comment ref="B12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30 Enero 2014</t>
        </r>
      </text>
    </comment>
    <comment ref="B13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Mayo 2014</t>
        </r>
      </text>
    </comment>
    <comment ref="G130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3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05 Junio 2014</t>
        </r>
      </text>
    </comment>
    <comment ref="B13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08 Mayo 2014</t>
        </r>
      </text>
    </comment>
    <comment ref="B13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Junio 2014</t>
        </r>
      </text>
    </comment>
    <comment ref="B13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Marzo 2014</t>
        </r>
      </text>
    </comment>
    <comment ref="B13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B13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Mayo 2014</t>
        </r>
      </text>
    </comment>
    <comment ref="G13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3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01 Abril 2014</t>
        </r>
      </text>
    </comment>
    <comment ref="B13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13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10 Abril 2014</t>
        </r>
      </text>
    </comment>
    <comment ref="B14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Marzo 2014</t>
        </r>
      </text>
    </comment>
    <comment ref="B14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B14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02 Junio 2014</t>
        </r>
      </text>
    </comment>
    <comment ref="B14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23 Enero 2014</t>
        </r>
      </text>
    </comment>
    <comment ref="G145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4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Junio 2014</t>
        </r>
      </text>
    </comment>
    <comment ref="B14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22 Enero 2014</t>
        </r>
      </text>
    </comment>
    <comment ref="B14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Febrero 2014</t>
        </r>
      </text>
    </comment>
    <comment ref="B14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Junio 2014</t>
        </r>
      </text>
    </comment>
    <comment ref="G14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Todos los archivos son iguales, contienen un libro de excel con todas las contrataciones.</t>
        </r>
      </text>
    </comment>
    <comment ref="B15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Marzo 2014</t>
        </r>
      </text>
    </comment>
    <comment ref="B15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Mayo 2014</t>
        </r>
      </text>
    </comment>
    <comment ref="B15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Mayo 2014</t>
        </r>
      </text>
    </comment>
    <comment ref="B15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29 Enero 2014</t>
        </r>
      </text>
    </comment>
    <comment ref="G153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5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Marzo 2014</t>
        </r>
      </text>
    </comment>
    <comment ref="G15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5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Abril 2014</t>
        </r>
      </text>
    </comment>
    <comment ref="B15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31 Marzo 2014</t>
        </r>
      </text>
    </comment>
    <comment ref="B15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Febrero 2014</t>
        </r>
      </text>
    </comment>
    <comment ref="G15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6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Febrero 2014</t>
        </r>
      </text>
    </comment>
    <comment ref="B16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Junio 2014</t>
        </r>
      </text>
    </comment>
    <comment ref="B16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16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31 Marzo 2014</t>
        </r>
      </text>
    </comment>
    <comment ref="B16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Junio 2014</t>
        </r>
      </text>
    </comment>
    <comment ref="B16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Febrero 2014</t>
        </r>
      </text>
    </comment>
    <comment ref="B16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Abril 2014</t>
        </r>
      </text>
    </comment>
    <comment ref="B16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Junio 2014</t>
        </r>
      </text>
    </comment>
    <comment ref="G16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7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Febrero 2014</t>
        </r>
      </text>
    </comment>
    <comment ref="G170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7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Febrero 2014</t>
        </r>
      </text>
    </comment>
    <comment ref="B17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24 Febrero 2014</t>
        </r>
      </text>
    </comment>
    <comment ref="B17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Junio 2014</t>
        </r>
      </text>
    </comment>
    <comment ref="B17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Marzo 2014</t>
        </r>
      </text>
    </comment>
    <comment ref="B17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B17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21 Febrero 2014</t>
        </r>
      </text>
    </comment>
    <comment ref="G17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7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22 Mayo 2014</t>
        </r>
      </text>
    </comment>
    <comment ref="G177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Obras (Dato en base al documento del consolidado)</t>
        </r>
      </text>
    </comment>
    <comment ref="B18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Febrero 2014</t>
        </r>
      </text>
    </comment>
    <comment ref="B18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B18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Abril 2014</t>
        </r>
      </text>
    </comment>
    <comment ref="B18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10 Enero 2014</t>
        </r>
      </text>
    </comment>
    <comment ref="B18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Enero 2014</t>
        </r>
      </text>
    </comment>
    <comment ref="B18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03 Junio 2014</t>
        </r>
      </text>
    </comment>
    <comment ref="B18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Marzo 2014</t>
        </r>
      </text>
    </comment>
    <comment ref="G188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8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Mayo 2014</t>
        </r>
      </text>
    </comment>
    <comment ref="G18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9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Mayo 2014</t>
        </r>
      </text>
    </comment>
    <comment ref="B19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Febrero 2014</t>
        </r>
      </text>
    </comment>
    <comment ref="B19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Abril 2014</t>
        </r>
      </text>
    </comment>
    <comment ref="B19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Junio 2014</t>
        </r>
      </text>
    </comment>
    <comment ref="B19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Marzo 2014</t>
        </r>
      </text>
    </comment>
    <comment ref="B19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G195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de Consultorías, los archivos de obras y servicios generales son iguales, tienen un libro de excel con los consolidados, los datos fueron tomados de ese archivo.</t>
        </r>
      </text>
    </comment>
    <comment ref="B19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Mayo 2014</t>
        </r>
      </text>
    </comment>
    <comment ref="B19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Junio 2014</t>
        </r>
      </text>
    </comment>
  </commentList>
</comments>
</file>

<file path=xl/comments2.xml><?xml version="1.0" encoding="utf-8"?>
<comments xmlns="http://schemas.openxmlformats.org/spreadsheetml/2006/main">
  <authors>
    <author>KevinCV</author>
  </authors>
  <commentList>
    <comment ref="B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B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02 Abril 2014</t>
        </r>
      </text>
    </comment>
    <comment ref="B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Mayo 2014</t>
        </r>
      </text>
    </comment>
    <comment ref="B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10 Marzo 2014</t>
        </r>
      </text>
    </comment>
    <comment ref="B1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27 Marzo 2014</t>
        </r>
      </text>
    </comment>
    <comment ref="B1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Junio 2014</t>
        </r>
      </text>
    </comment>
    <comment ref="B1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 Mayo 2014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Datos en base al documento "PGA 2014 Matriz 2da Modificación de la alcaldía de Camoapa"</t>
        </r>
      </text>
    </comment>
    <comment ref="B1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13Junio 2014</t>
        </r>
      </text>
    </comment>
    <comment ref="B1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23 Mayo 2014</t>
        </r>
      </text>
    </comment>
    <comment ref="B1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Junio 2014</t>
        </r>
      </text>
    </comment>
    <comment ref="B2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Mayo 2014</t>
        </r>
      </text>
    </comment>
    <comment ref="G21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2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Junio 2014</t>
        </r>
      </text>
    </comment>
    <comment ref="G22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2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Mayo 2014</t>
        </r>
      </text>
    </comment>
    <comment ref="B2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Enero 2014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Los archivos de Bienes y Obras son iguales y contienen un Libro de excel con los consolidados.</t>
        </r>
      </text>
    </comment>
    <comment ref="B2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Abril 2014</t>
        </r>
      </text>
    </comment>
    <comment ref="G25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2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Enero 2014</t>
        </r>
      </text>
    </comment>
    <comment ref="G2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2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No hay archivo para Consultorías y el archivo de Obras es un libro de excel vacío. Los datos fueron tomados del archivo del Consolidado.</t>
        </r>
      </text>
    </comment>
    <comment ref="B2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Febrero 2014</t>
        </r>
      </text>
    </comment>
    <comment ref="G28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3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3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Marzo 2014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Los archivos correspondientes a las Consultorías, Obras y Servicios Generales son iguales y son consolidados.</t>
        </r>
      </text>
    </comment>
    <comment ref="B3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Mayo 2014</t>
        </r>
      </text>
    </comment>
    <comment ref="B3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Mayo 2014</t>
        </r>
      </text>
    </comment>
    <comment ref="B3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3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Mayo 2014</t>
        </r>
      </text>
    </comment>
    <comment ref="B3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Mayo 2014</t>
        </r>
      </text>
    </comment>
    <comment ref="B3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05 Mayo 2014</t>
        </r>
      </text>
    </comment>
    <comment ref="B3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Marzo 2014</t>
        </r>
      </text>
    </comment>
    <comment ref="B4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02 Abril 2014</t>
        </r>
      </text>
    </comment>
    <comment ref="G40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4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21 Enero 2014</t>
        </r>
      </text>
    </comment>
    <comment ref="G41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4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Marzo 2014</t>
        </r>
      </text>
    </comment>
    <comment ref="B4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23 Enero 2014</t>
        </r>
      </text>
    </comment>
    <comment ref="G43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4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Marzo 2014</t>
        </r>
      </text>
    </comment>
    <comment ref="B4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22 Enero 2014</t>
        </r>
      </text>
    </comment>
    <comment ref="B4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Febrero 2014</t>
        </r>
      </text>
    </comment>
    <comment ref="B4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Enero 2014</t>
        </r>
      </text>
    </comment>
    <comment ref="G4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Todos los archivos son iguales, en el mismo libro de excel están contenidas las partidas de contrataciones.</t>
        </r>
      </text>
    </comment>
    <comment ref="B5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Junio 2014</t>
        </r>
      </text>
    </comment>
    <comment ref="B5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11 Febrero 2014</t>
        </r>
      </text>
    </comment>
    <comment ref="B5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Febrero 2014</t>
        </r>
      </text>
    </comment>
    <comment ref="B5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Enero 2014</t>
        </r>
      </text>
    </comment>
    <comment ref="B5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31 Enero 2014</t>
        </r>
      </text>
    </comment>
    <comment ref="B5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Febrero 2014</t>
        </r>
      </text>
    </comment>
    <comment ref="B5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Marzo 2014</t>
        </r>
      </text>
    </comment>
    <comment ref="B5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Mayo 2014</t>
        </r>
      </text>
    </comment>
    <comment ref="B6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11 Junio 2014</t>
        </r>
      </text>
    </comment>
    <comment ref="B6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Mayo 2014</t>
        </r>
      </text>
    </comment>
    <comment ref="B6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Mayo 2014</t>
        </r>
      </text>
    </comment>
    <comment ref="B6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Junio 2014</t>
        </r>
      </text>
    </comment>
    <comment ref="B6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Mayo 2014</t>
        </r>
      </text>
    </comment>
    <comment ref="G6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6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B6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01 Abril 2014</t>
        </r>
      </text>
    </comment>
    <comment ref="G68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6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Enero 2014</t>
        </r>
      </text>
    </comment>
    <comment ref="G6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 servicios generales)</t>
        </r>
      </text>
    </comment>
    <comment ref="B7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Enero 2014</t>
        </r>
      </text>
    </comment>
    <comment ref="G72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7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7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22 Mayo 2014</t>
        </r>
      </text>
    </comment>
    <comment ref="B7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Mayo 2014</t>
        </r>
      </text>
    </comment>
    <comment ref="B7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Marzo 2014</t>
        </r>
      </text>
    </comment>
    <comment ref="G7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Todos los archivos son iguales, en el mismo libro de excel están contenidas las partidas de contrataciones.</t>
        </r>
      </text>
    </comment>
    <comment ref="B7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Junio 2014</t>
        </r>
      </text>
    </comment>
    <comment ref="B7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05 Mayo 2014</t>
        </r>
      </text>
    </comment>
    <comment ref="B7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23 Junio 2014</t>
        </r>
      </text>
    </comment>
    <comment ref="B8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25 Marzo 2014</t>
        </r>
      </text>
    </comment>
    <comment ref="B8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Febrero 2014</t>
        </r>
      </text>
    </comment>
    <comment ref="G83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8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18 Junio 2014</t>
        </r>
      </text>
    </comment>
    <comment ref="B8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Enero 2014</t>
        </r>
      </text>
    </comment>
    <comment ref="B8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Mayo 2014</t>
        </r>
      </text>
    </comment>
    <comment ref="G8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Todos los archivos son iguales, en el mismo libro de excel están contenidas las partidas de contrataciones.</t>
        </r>
      </text>
    </comment>
    <comment ref="B8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Enero 2014</t>
        </r>
      </text>
    </comment>
    <comment ref="B8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24 Enero 2014</t>
        </r>
      </text>
    </comment>
    <comment ref="B8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05 Junio 2014</t>
        </r>
      </text>
    </comment>
    <comment ref="G8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El archivo de Obras no contiene información (Dato en base al documento del consolidado)</t>
        </r>
      </text>
    </comment>
    <comment ref="B9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Enero 2014</t>
        </r>
      </text>
    </comment>
    <comment ref="B9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Mayo 2014</t>
        </r>
      </text>
    </comment>
    <comment ref="B9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B9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Enero 2014</t>
        </r>
      </text>
    </comment>
    <comment ref="B9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11 Junio 2014</t>
        </r>
      </text>
    </comment>
    <comment ref="B9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11 Marzo 2014</t>
        </r>
      </text>
    </comment>
    <comment ref="B9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Junio 2014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El archivo de consultorías aparece duplicado, pero contiene un libro de excel con todas las contrataciones. Los datos están en base a ese archivo aunque hay otros individuales o repetidos.</t>
        </r>
      </text>
    </comment>
    <comment ref="B9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Junio 2014</t>
        </r>
      </text>
    </comment>
    <comment ref="B10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Junio 2014</t>
        </r>
      </text>
    </comment>
    <comment ref="B10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Junio 2014</t>
        </r>
      </text>
    </comment>
    <comment ref="B10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10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29 Mayo 2014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El archivo de obras tiene una cifra de cero (la fórmula está mal aplicada). La cifra fue tomada del consolidado.</t>
        </r>
      </text>
    </comment>
    <comment ref="B10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21 Marzo 2014</t>
        </r>
      </text>
    </comment>
    <comment ref="B10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24 Marzo 2014</t>
        </r>
      </text>
    </comment>
    <comment ref="B10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Mayo 2014</t>
        </r>
      </text>
    </comment>
    <comment ref="B10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Junio 2014</t>
        </r>
      </text>
    </comment>
    <comment ref="B11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29 Enero 2014</t>
        </r>
      </text>
    </comment>
    <comment ref="B11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Enero 2014</t>
        </r>
      </text>
    </comment>
    <comment ref="B11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G112" authorId="0" shapeId="0">
      <text>
        <r>
          <rPr>
            <b/>
            <sz val="9"/>
            <color indexed="81"/>
            <rFont val="Tahoma"/>
            <family val="2"/>
          </rPr>
          <t>KevinCV:</t>
        </r>
        <r>
          <rPr>
            <sz val="9"/>
            <color indexed="81"/>
            <rFont val="Tahoma"/>
            <family val="2"/>
          </rPr>
          <t xml:space="preserve">
El archivo de Servicios Generales no tiene una cifra total registrada, el dato se calculó según las contrataciones que presenta el mismo archivo.</t>
        </r>
      </text>
    </comment>
    <comment ref="B11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03 Junio 2014</t>
        </r>
      </text>
    </comment>
    <comment ref="B11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Mayo 2014</t>
        </r>
      </text>
    </comment>
    <comment ref="B11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21 Febrero 2014</t>
        </r>
      </text>
    </comment>
    <comment ref="B11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Enero 2014</t>
        </r>
      </text>
    </comment>
    <comment ref="B11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G11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una cifra total en el documento de consolidado, sólo está el consolidado específico, que coincide en cada contratación.</t>
        </r>
      </text>
    </comment>
    <comment ref="B12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Febrero 2014</t>
        </r>
      </text>
    </comment>
    <comment ref="B12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03 Febrero 2014</t>
        </r>
      </text>
    </comment>
    <comment ref="B12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Mayo 2014</t>
        </r>
      </text>
    </comment>
    <comment ref="B12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Mayo 2014</t>
        </r>
      </text>
    </comment>
    <comment ref="B12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10 Junio 2014</t>
        </r>
      </text>
    </comment>
    <comment ref="B12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Marzo 2014</t>
        </r>
      </text>
    </comment>
    <comment ref="B12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Mayo 2014</t>
        </r>
      </text>
    </comment>
    <comment ref="B12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30 Enero 2014</t>
        </r>
      </text>
    </comment>
    <comment ref="B13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12 Mayo 2014</t>
        </r>
      </text>
    </comment>
    <comment ref="G130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3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05 Junio 2014</t>
        </r>
      </text>
    </comment>
    <comment ref="B13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08 Mayo 2014</t>
        </r>
      </text>
    </comment>
    <comment ref="B13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Junio 2014</t>
        </r>
      </text>
    </comment>
    <comment ref="B13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Marzo 2014</t>
        </r>
      </text>
    </comment>
    <comment ref="B13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B13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Mayo 2014</t>
        </r>
      </text>
    </comment>
    <comment ref="G13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3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01 Abril 2014</t>
        </r>
      </text>
    </comment>
    <comment ref="B13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13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10 Abril 2014</t>
        </r>
      </text>
    </comment>
    <comment ref="B14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Marzo 2014</t>
        </r>
      </text>
    </comment>
    <comment ref="B14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B14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02 Junio 2014</t>
        </r>
      </text>
    </comment>
    <comment ref="B14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23 Enero 2014</t>
        </r>
      </text>
    </comment>
    <comment ref="G145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4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Junio 2014</t>
        </r>
      </text>
    </comment>
    <comment ref="B14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22 Enero 2014</t>
        </r>
      </text>
    </comment>
    <comment ref="B14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Febrero 2014</t>
        </r>
      </text>
    </comment>
    <comment ref="B14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Junio 2014</t>
        </r>
      </text>
    </comment>
    <comment ref="G14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Todos los archivos son iguales, contienen un libro de excel con todas las contrataciones.</t>
        </r>
      </text>
    </comment>
    <comment ref="B15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Marzo 2014</t>
        </r>
      </text>
    </comment>
    <comment ref="B15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Mayo 2014</t>
        </r>
      </text>
    </comment>
    <comment ref="B15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Mayo 2014</t>
        </r>
      </text>
    </comment>
    <comment ref="B15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29 Enero 2014</t>
        </r>
      </text>
    </comment>
    <comment ref="G153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5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17 Marzo 2014</t>
        </r>
      </text>
    </comment>
    <comment ref="G15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5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Abril 2014</t>
        </r>
      </text>
    </comment>
    <comment ref="B15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31 Marzo 2014</t>
        </r>
      </text>
    </comment>
    <comment ref="B15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Febrero 2014</t>
        </r>
      </text>
    </comment>
    <comment ref="G15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6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Febrero 2014</t>
        </r>
      </text>
    </comment>
    <comment ref="B16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Junio 2014</t>
        </r>
      </text>
    </comment>
    <comment ref="B16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Mayo 2014</t>
        </r>
      </text>
    </comment>
    <comment ref="B16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31 Marzo 2014</t>
        </r>
      </text>
    </comment>
    <comment ref="B16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Junio 2014</t>
        </r>
      </text>
    </comment>
    <comment ref="B16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Febrero 2014</t>
        </r>
      </text>
    </comment>
    <comment ref="B16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Abril 2014</t>
        </r>
      </text>
    </comment>
    <comment ref="B16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Junio 2014</t>
        </r>
      </text>
    </comment>
    <comment ref="G16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7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26 Febrero 2014</t>
        </r>
      </text>
    </comment>
    <comment ref="G170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7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15 Febrero 2014</t>
        </r>
      </text>
    </comment>
    <comment ref="B17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24 Febrero 2014</t>
        </r>
      </text>
    </comment>
    <comment ref="B17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Junio 2014</t>
        </r>
      </text>
    </comment>
    <comment ref="B17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14 Marzo 2014</t>
        </r>
      </text>
    </comment>
    <comment ref="B17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B17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21 Febrero 2014</t>
        </r>
      </text>
    </comment>
    <comment ref="G176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7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22 Mayo 2014</t>
        </r>
      </text>
    </comment>
    <comment ref="G177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Obras (Dato en base al documento del consolidado)</t>
        </r>
      </text>
    </comment>
    <comment ref="B18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Febrero 2014</t>
        </r>
      </text>
    </comment>
    <comment ref="B18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06 Junio 2014</t>
        </r>
      </text>
    </comment>
    <comment ref="B18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07 Abril 2014</t>
        </r>
      </text>
    </comment>
    <comment ref="B18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10 Enero 2014</t>
        </r>
      </text>
    </comment>
    <comment ref="B18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28 Enero 2014</t>
        </r>
      </text>
    </comment>
    <comment ref="B18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03 Junio 2014</t>
        </r>
      </text>
    </comment>
    <comment ref="B188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Marzo 2014</t>
        </r>
      </text>
    </comment>
    <comment ref="G188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89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Mayo 2014</t>
        </r>
      </text>
    </comment>
    <comment ref="G189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para Consultarías (Dato en base al documento del consolidado)</t>
        </r>
      </text>
    </comment>
    <comment ref="B190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19 Mayo 2014</t>
        </r>
      </text>
    </comment>
    <comment ref="B191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Febrero 2014</t>
        </r>
      </text>
    </comment>
    <comment ref="B192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09 Abril 2014</t>
        </r>
      </text>
    </comment>
    <comment ref="B193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16 Junio 2014</t>
        </r>
      </text>
    </comment>
    <comment ref="B194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04 Marzo 2014</t>
        </r>
      </text>
    </comment>
    <comment ref="B195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Mayo 2014</t>
        </r>
      </text>
    </comment>
    <comment ref="G195" authorId="0" shapeId="0">
      <text>
        <r>
          <rPr>
            <b/>
            <sz val="9"/>
            <color indexed="81"/>
            <rFont val="Tahoma"/>
            <charset val="1"/>
          </rPr>
          <t>KevinCV:</t>
        </r>
        <r>
          <rPr>
            <sz val="9"/>
            <color indexed="81"/>
            <rFont val="Tahoma"/>
            <charset val="1"/>
          </rPr>
          <t xml:space="preserve">
No hay archivo de Consultorías, los archivos de obras y servicios generales son iguales, tienen un libro de excel con los consolidados, los datos fueron tomados de ese archivo.</t>
        </r>
      </text>
    </comment>
    <comment ref="B196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20 Mayo 2014</t>
        </r>
      </text>
    </comment>
    <comment ref="B197" authorId="0" shapeId="0">
      <text>
        <r>
          <rPr>
            <b/>
            <sz val="9"/>
            <color indexed="9"/>
            <rFont val="Candara"/>
            <family val="2"/>
          </rPr>
          <t>KevinCV:</t>
        </r>
        <r>
          <rPr>
            <sz val="9"/>
            <color indexed="9"/>
            <rFont val="Candara"/>
            <family val="2"/>
          </rPr>
          <t xml:space="preserve">
Última Actualización
13 Junio 2014</t>
        </r>
      </text>
    </comment>
  </commentList>
</comments>
</file>

<file path=xl/sharedStrings.xml><?xml version="1.0" encoding="utf-8"?>
<sst xmlns="http://schemas.openxmlformats.org/spreadsheetml/2006/main" count="393" uniqueCount="207">
  <si>
    <t>Contrataciones  2014</t>
  </si>
  <si>
    <t>(córdobas corrientes)</t>
  </si>
  <si>
    <t>Institución</t>
  </si>
  <si>
    <t>Bienes</t>
  </si>
  <si>
    <t xml:space="preserve">Consultorias </t>
  </si>
  <si>
    <t>Obras</t>
  </si>
  <si>
    <t>BOACO</t>
  </si>
  <si>
    <t>CARAZO</t>
  </si>
  <si>
    <t>CHINANDEGA</t>
  </si>
  <si>
    <t>CHONTALES</t>
  </si>
  <si>
    <t>ESTELÍ</t>
  </si>
  <si>
    <t>GRANADA</t>
  </si>
  <si>
    <t>JINOTEGA</t>
  </si>
  <si>
    <t>LEÓN</t>
  </si>
  <si>
    <t>MADRIZ</t>
  </si>
  <si>
    <t>MANAGUA</t>
  </si>
  <si>
    <t>MASAYA</t>
  </si>
  <si>
    <t>MATAGALPA</t>
  </si>
  <si>
    <t>NUEVA SEGOVIA</t>
  </si>
  <si>
    <t>REGIÓN AUTÓNOMA DEL ATLÁNTICO NORTE</t>
  </si>
  <si>
    <t>REGIÓN AUTÓNOMA DEL ATLÁNTICO SUR</t>
  </si>
  <si>
    <t>RIVAS</t>
  </si>
  <si>
    <t>RÍO SAN JUAN</t>
  </si>
  <si>
    <t>ASOCIACIONES DE MUNICIPIOS</t>
  </si>
  <si>
    <t>Alcaldía de Boaco</t>
  </si>
  <si>
    <t>Alcaldía de Camoapa</t>
  </si>
  <si>
    <t>Alcaldía de San José de los Remates</t>
  </si>
  <si>
    <t>Alcaldía de San Lorenzo</t>
  </si>
  <si>
    <t>Alcaldía de Santa Lucía</t>
  </si>
  <si>
    <t>Alcaldía de Teustepe</t>
  </si>
  <si>
    <t>No registrado el servicio 118 por un monto de 69000</t>
  </si>
  <si>
    <t>Alcaldía de Diriamba</t>
  </si>
  <si>
    <t>Alcaldía de Dolores</t>
  </si>
  <si>
    <t>Alcaldía de El Rosario</t>
  </si>
  <si>
    <t>Alcaldía de Jinotepe</t>
  </si>
  <si>
    <t>Alcaldía de La Conquista</t>
  </si>
  <si>
    <t>Alcaldía de La Paz de Carazo</t>
  </si>
  <si>
    <t>Alcaldía de San Marcos</t>
  </si>
  <si>
    <t>Revisar en los servicios*</t>
  </si>
  <si>
    <t>Alcaldía de Santa Teresa</t>
  </si>
  <si>
    <t>Servicios Generales</t>
  </si>
  <si>
    <t>Dato de Bienes está mal calculado (según el consolidado es 6402104.75)</t>
  </si>
  <si>
    <t>Alcaldía de Chichigalpa</t>
  </si>
  <si>
    <t>Alcaldía de Chinandega</t>
  </si>
  <si>
    <t>Alcaldía de Corinto</t>
  </si>
  <si>
    <t>Alcaldía de El Realejo</t>
  </si>
  <si>
    <t>Alcaldía de El Viejo</t>
  </si>
  <si>
    <t>Alcaldía de Posoltega</t>
  </si>
  <si>
    <t>Alcaldía de Puerto Morazán</t>
  </si>
  <si>
    <t>Alcaldía de San Francisco del Norte</t>
  </si>
  <si>
    <t>Alcaldía de San Juan de Cinco Pinos</t>
  </si>
  <si>
    <t>Alcaldía de Santo Tomás del Norte</t>
  </si>
  <si>
    <t>Alcaldía de Somotillo</t>
  </si>
  <si>
    <t>Alcaldía de Villanueva</t>
  </si>
  <si>
    <t>Alcaldía de San Pedro del Norte</t>
  </si>
  <si>
    <t>Alcaldía de Acoyapa</t>
  </si>
  <si>
    <t>Alcaldía de Comalapa</t>
  </si>
  <si>
    <t>Alcaldía de El Coral</t>
  </si>
  <si>
    <t>Alcaldía de Juigalpa</t>
  </si>
  <si>
    <t>Alcaldía de La Libertad</t>
  </si>
  <si>
    <t>Alcaldía de San Francisco de Cuapa</t>
  </si>
  <si>
    <t>Alcaldía de Pedro de Lóvago</t>
  </si>
  <si>
    <t>Alcaldía de Santo Domingo</t>
  </si>
  <si>
    <t>Alcaldía de Santo Tomás</t>
  </si>
  <si>
    <t>Alcaldía de Villa Sandino</t>
  </si>
  <si>
    <t>Nota</t>
  </si>
  <si>
    <t>Alcaldía de Condega</t>
  </si>
  <si>
    <t>Alcaldía de Estelí</t>
  </si>
  <si>
    <t>Alcaldía de La Trinidad</t>
  </si>
  <si>
    <t>Alcaldía de Pueblo Nuevo</t>
  </si>
  <si>
    <t>Alcaldía de San Juan de Limay</t>
  </si>
  <si>
    <t>Alcaldía de San Nicolás</t>
  </si>
  <si>
    <t>Alcaldía de Diriá</t>
  </si>
  <si>
    <t>Alcaldía de Diriomo</t>
  </si>
  <si>
    <t>Alcaldía de Granada</t>
  </si>
  <si>
    <t>Alcaldía de Nandaime</t>
  </si>
  <si>
    <t>Diriá y Diriomo tienen casi las mismas cantidades</t>
  </si>
  <si>
    <t>Alcaldía de El Cuá</t>
  </si>
  <si>
    <t>Alcaldía de Jinotega</t>
  </si>
  <si>
    <t>Alcaldía de La Concordia</t>
  </si>
  <si>
    <t>Alcaldía de San José de Bocay</t>
  </si>
  <si>
    <t>Alcaldía de San Rafael del Norte</t>
  </si>
  <si>
    <t>Alcaldía de San Sebastián de Yalí</t>
  </si>
  <si>
    <t>Alcaldía de Santa María de Pantasma</t>
  </si>
  <si>
    <t>Alcaldía de Wiwilí de Jinotega</t>
  </si>
  <si>
    <t>Alcaldía de El Jicaral</t>
  </si>
  <si>
    <t>Alcaldía de El Sauce</t>
  </si>
  <si>
    <t>Alcaldía de La Paz Centro</t>
  </si>
  <si>
    <t>Alcaldía de Larreynaga</t>
  </si>
  <si>
    <t>Alcaldía de León</t>
  </si>
  <si>
    <t>Alcaldía de Nagarote</t>
  </si>
  <si>
    <t>Alcaldía de Quetzalguaque</t>
  </si>
  <si>
    <t>Alcaldía de San José de Achuapa</t>
  </si>
  <si>
    <t>Alcaldía de Santa Rosa del Peñón</t>
  </si>
  <si>
    <t>Alcaldía de Telica</t>
  </si>
  <si>
    <t>Servicios Generales, no está incluido en el consolidado</t>
  </si>
  <si>
    <t>Alcaldía de Las Sabanas</t>
  </si>
  <si>
    <t>Alcaldía de Palacagüina</t>
  </si>
  <si>
    <t>Alcaldía de San José de Cusmapa</t>
  </si>
  <si>
    <t>Alcaldía de San Juan del Río Coco</t>
  </si>
  <si>
    <t>Alcaldía de San Lucas</t>
  </si>
  <si>
    <t>Alcaldía de Somoto</t>
  </si>
  <si>
    <t>Alcaldía de Telpaneca</t>
  </si>
  <si>
    <t>Alcaldía de Totogalpa</t>
  </si>
  <si>
    <t>Alcaldía de Yalagüina</t>
  </si>
  <si>
    <t>Alcaldía de Ciudad Sandino</t>
  </si>
  <si>
    <t>Alcaldía de El Crucero</t>
  </si>
  <si>
    <t>Alcaldía de Managua</t>
  </si>
  <si>
    <t>Alcaldía de Mateare</t>
  </si>
  <si>
    <t>Alcaldía de San Francisco Libre</t>
  </si>
  <si>
    <t>Alcaldía de San Rafael del Sur</t>
  </si>
  <si>
    <t>Alcaldía de Ticuantepe</t>
  </si>
  <si>
    <t>Alcaldía de Tipitapa</t>
  </si>
  <si>
    <t>Alcaldía de Villa El Carmen</t>
  </si>
  <si>
    <t>El consolidado únicamente presenta las cifras de contrataciones de bienes, las demás no están registradas en el archivo.</t>
  </si>
  <si>
    <t>Asociación de municipios de Nicaragua</t>
  </si>
  <si>
    <t>Asociación de municipios de Rivas</t>
  </si>
  <si>
    <t>Asociación de municipios del departamento de Boaco</t>
  </si>
  <si>
    <t>Corporación municipal de mercados de Managua</t>
  </si>
  <si>
    <t>Instituto regulador del transporte del municipio de Managua</t>
  </si>
  <si>
    <t>Alcaldía de Catarina</t>
  </si>
  <si>
    <t>Alcaldía de La Concepción</t>
  </si>
  <si>
    <t>Alcaldía de Masatepe</t>
  </si>
  <si>
    <t>Alcaldía de Masaya</t>
  </si>
  <si>
    <t>Alcaldía de Nandasmo</t>
  </si>
  <si>
    <t>Alcaldía de Nindirí</t>
  </si>
  <si>
    <t>Alcaldía de Niquinohomo</t>
  </si>
  <si>
    <t>Alcaldía de San Juan de Oriente</t>
  </si>
  <si>
    <t>Alcaldía de Tisma</t>
  </si>
  <si>
    <t>La fórmula de suma está mal especificada, pero los datos están bien</t>
  </si>
  <si>
    <t>Alcaldía de Ciudad Darío</t>
  </si>
  <si>
    <t>Alcaldía de El Tuma La Dalia</t>
  </si>
  <si>
    <t>Alcaldía de Esquipulas</t>
  </si>
  <si>
    <t>Alcaldía de Matagalpa</t>
  </si>
  <si>
    <t>Alcaldía de Matiguás</t>
  </si>
  <si>
    <t>Alcaldía de Muy Muy</t>
  </si>
  <si>
    <t>Alcaldía de Rancho Grande</t>
  </si>
  <si>
    <t>Alcaldía de Río Blanco</t>
  </si>
  <si>
    <t>Alcaldía de San Dionisio</t>
  </si>
  <si>
    <t>Alcaldía de San Isidro</t>
  </si>
  <si>
    <t>Alcaldía de San Ramón</t>
  </si>
  <si>
    <t>Alcaldía de Sébaco</t>
  </si>
  <si>
    <t>Alcaldía de Terrabona</t>
  </si>
  <si>
    <t>Alcaldía de Ciudad Antigua</t>
  </si>
  <si>
    <t>Alcaldía de Dipilto</t>
  </si>
  <si>
    <t>Alcaldía de El Jícaro</t>
  </si>
  <si>
    <t>Alcaldía de Jalapa</t>
  </si>
  <si>
    <t>Alcaldía de Macuelizo</t>
  </si>
  <si>
    <t>Alcaldía de Mozonte</t>
  </si>
  <si>
    <t>Alcaldía de Murra</t>
  </si>
  <si>
    <t>Alcaldía de Ocotal</t>
  </si>
  <si>
    <t>Alcaldía de Quilalí</t>
  </si>
  <si>
    <t>Alcaldía de San Fernando</t>
  </si>
  <si>
    <t>Alcaldía de Santa María</t>
  </si>
  <si>
    <t>Alcaldía de Wiwillí de Nueva Segovia</t>
  </si>
  <si>
    <t>Alcaldía de Bonanza</t>
  </si>
  <si>
    <t>Alcaldía de Mulukukú</t>
  </si>
  <si>
    <t>Alcaldía de Prinzapolka</t>
  </si>
  <si>
    <t>Alcaldía de Puerto Cabezas</t>
  </si>
  <si>
    <t>Alcaldía de Rosita</t>
  </si>
  <si>
    <t>Alcaldía de Siuna</t>
  </si>
  <si>
    <t>Alcaldía de Waslala</t>
  </si>
  <si>
    <t>Alcaldía de Waspán</t>
  </si>
  <si>
    <t>Alcaldía de Bluefields</t>
  </si>
  <si>
    <t>Alcaldía de Bocana de Paiwas</t>
  </si>
  <si>
    <t>Alcaldía de Corn Island</t>
  </si>
  <si>
    <t>Alcaldía de El Ayote</t>
  </si>
  <si>
    <t>Alcaldía de El Rama</t>
  </si>
  <si>
    <t>Alcaldía de El Tortuguero</t>
  </si>
  <si>
    <t>Alcaldía de Kukra Hill</t>
  </si>
  <si>
    <t>Alcaldía de La Cruz de Río Grande</t>
  </si>
  <si>
    <t>Alcaldía de Desembocadura de La Cruz de Río Grande</t>
  </si>
  <si>
    <t>Alcaldía de Laguna de Perlas</t>
  </si>
  <si>
    <t>Alcaldía de Muelle de los Bueyes</t>
  </si>
  <si>
    <t>Alcaldía de Nueva Guinea</t>
  </si>
  <si>
    <t>Alcaldía de Altagracia</t>
  </si>
  <si>
    <t>Alcaldía de Belén</t>
  </si>
  <si>
    <t>Alcaldía de Buenos Aires</t>
  </si>
  <si>
    <t>Alcaldía de Cárdenas</t>
  </si>
  <si>
    <t>Alcaldía de Moyogalpa</t>
  </si>
  <si>
    <t>Alcaldía de Potosí</t>
  </si>
  <si>
    <t>Alcaldía de Rivas</t>
  </si>
  <si>
    <t>Alcaldía de San Jorge</t>
  </si>
  <si>
    <t>Alcaldía de San Juan del Sur</t>
  </si>
  <si>
    <t>Alcaldía de Tola</t>
  </si>
  <si>
    <t>Alcaldía de El Almendro</t>
  </si>
  <si>
    <t>Alcaldía de El Castillo</t>
  </si>
  <si>
    <t>Alcaldía de Morrito</t>
  </si>
  <si>
    <t>Alcaldía de San Carlos</t>
  </si>
  <si>
    <t>Alcaldía de San Juan de Nicaragua</t>
  </si>
  <si>
    <t>Alcaldía de San Miguelito</t>
  </si>
  <si>
    <t>En el consolidado no está registrada la partida #28 de las contrataciones de bienes</t>
  </si>
  <si>
    <t>En el consolidado no está registrada la partida #17 de las contrataciones de bienes por un monto de C$ 100,000.00</t>
  </si>
  <si>
    <t>No coinciden las contrataciones de obras #20, #29, #38 y del #153 al #160 con el consolidado</t>
  </si>
  <si>
    <t>No está registrado en el consolidado el valor de las partidas #50 y #53 de Servicios Generales por un valor de C$34,500.00</t>
  </si>
  <si>
    <t>El total de contrataciones en Consultorías está mal calculado, debería ser C$ 419,116.00, no se tomó en cuenta la partida #4 en el archivo de Consultorías por un monto de C$70,000.00</t>
  </si>
  <si>
    <t>En el consolidado no se registraron las contrataciones de Bienes, de la partida #4 a la #24, por un monto de C$3,225,519.35</t>
  </si>
  <si>
    <t>No están registradas las partidas de la #41 a la #45 de contrataciones de Obras en el consolidado</t>
  </si>
  <si>
    <t>En el consolidado no se registraron las contrataciones de Consultorías.</t>
  </si>
  <si>
    <t>En el archivo de Bienes no se sumó la partida #22 por un monto de C$200,000.00. El total de las contrataciones de bienes debería ser de C$2,893,035.64</t>
  </si>
  <si>
    <r>
      <t xml:space="preserve">Total                  </t>
    </r>
    <r>
      <rPr>
        <b/>
        <sz val="8"/>
        <color theme="0" tint="-0.34998626667073579"/>
        <rFont val="Verdana"/>
        <family val="2"/>
      </rPr>
      <t>Suma de todas las contrataciones</t>
    </r>
  </si>
  <si>
    <t>Diferencia</t>
  </si>
  <si>
    <r>
      <t xml:space="preserve">Consolidado     </t>
    </r>
    <r>
      <rPr>
        <b/>
        <sz val="8"/>
        <color theme="0" tint="-0.34998626667073579"/>
        <rFont val="Verdana"/>
        <family val="2"/>
      </rPr>
      <t>Según archivos de las alcaldías</t>
    </r>
  </si>
  <si>
    <t>(dólares)</t>
  </si>
  <si>
    <t>Tipo de Cambio promedio según el Banco Central de Nicaragua, para el año 2014.</t>
  </si>
  <si>
    <t>1. La última revisión fue hecha el 25 de junio del 2014.</t>
  </si>
  <si>
    <t>2. Observar que existen dos columnas denominadas total y consolidado. La primera responde a la sumatoria de los 4 tipos de contratación y la segunda a la publicación del monto de los consolidados.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</si>
</sst>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C$&quot;\ * #,##0.00_);_(&quot;C$&quot;\ * \(#,##0.00\);_(&quot;C$&quot;\ * &quot;-&quot;??_);_(@_)"/>
    <numFmt numFmtId="165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10"/>
      <color indexed="8"/>
      <name val="MS Sans Serif"/>
      <family val="2"/>
    </font>
    <font>
      <b/>
      <i/>
      <sz val="10"/>
      <color indexed="17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Verdana"/>
      <family val="2"/>
    </font>
    <font>
      <i/>
      <sz val="9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9"/>
      <name val="Candara"/>
      <family val="2"/>
    </font>
    <font>
      <sz val="9"/>
      <color indexed="9"/>
      <name val="Candar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0" tint="-0.34998626667073579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2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9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10" fillId="0" borderId="0" xfId="0" applyFont="1" applyFill="1"/>
    <xf numFmtId="0" fontId="11" fillId="0" borderId="0" xfId="0" applyFont="1" applyFill="1" applyAlignment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0" fontId="10" fillId="0" borderId="2" xfId="0" applyFont="1" applyFill="1" applyBorder="1"/>
    <xf numFmtId="0" fontId="10" fillId="0" borderId="0" xfId="0" applyFont="1" applyFill="1" applyBorder="1" applyAlignment="1">
      <alignment horizontal="right" vertical="center"/>
    </xf>
    <xf numFmtId="2" fontId="10" fillId="0" borderId="0" xfId="0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/>
    <xf numFmtId="4" fontId="5" fillId="0" borderId="0" xfId="0" applyNumberFormat="1" applyFont="1" applyFill="1" applyBorder="1"/>
    <xf numFmtId="0" fontId="10" fillId="0" borderId="1" xfId="0" applyFont="1" applyFill="1" applyBorder="1"/>
    <xf numFmtId="0" fontId="5" fillId="0" borderId="2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4" fontId="10" fillId="0" borderId="2" xfId="0" applyNumberFormat="1" applyFont="1" applyFill="1" applyBorder="1" applyAlignment="1">
      <alignment horizontal="right"/>
    </xf>
    <xf numFmtId="2" fontId="10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wrapText="1"/>
    </xf>
    <xf numFmtId="2" fontId="5" fillId="0" borderId="0" xfId="0" applyNumberFormat="1" applyFont="1" applyFill="1"/>
    <xf numFmtId="0" fontId="11" fillId="0" borderId="0" xfId="0" applyFont="1" applyFill="1" applyAlignment="1">
      <alignment horizontal="left"/>
    </xf>
    <xf numFmtId="4" fontId="10" fillId="0" borderId="3" xfId="0" applyNumberFormat="1" applyFont="1" applyFill="1" applyBorder="1"/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/>
    <xf numFmtId="4" fontId="10" fillId="0" borderId="5" xfId="0" applyNumberFormat="1" applyFont="1" applyFill="1" applyBorder="1"/>
  </cellXfs>
  <cellStyles count="32">
    <cellStyle name="Millares 2" xfId="2"/>
    <cellStyle name="Millares 2 2" xfId="4"/>
    <cellStyle name="Millares 2 2 2" xfId="24"/>
    <cellStyle name="Millares 3" xfId="25"/>
    <cellStyle name="Millares 51" xfId="12"/>
    <cellStyle name="Moneda 2" xfId="11"/>
    <cellStyle name="Normal" xfId="0" builtinId="0"/>
    <cellStyle name="Normal 10" xfId="5"/>
    <cellStyle name="Normal 2" xfId="1"/>
    <cellStyle name="Normal 2 2" xfId="6"/>
    <cellStyle name="Normal 2 2 14 2" xfId="13"/>
    <cellStyle name="Normal 2 2 2" xfId="26"/>
    <cellStyle name="Normal 2 2 2 10" xfId="14"/>
    <cellStyle name="Normal 2 23" xfId="15"/>
    <cellStyle name="Normal 2 3" xfId="7"/>
    <cellStyle name="Normal 2 41" xfId="30"/>
    <cellStyle name="Normal 2 9" xfId="16"/>
    <cellStyle name="Normal 3" xfId="3"/>
    <cellStyle name="Normal 3 10 2 10" xfId="17"/>
    <cellStyle name="Normal 3 2" xfId="18"/>
    <cellStyle name="Normal 3 3" xfId="28"/>
    <cellStyle name="Normal 3 5" xfId="29"/>
    <cellStyle name="Normal 4" xfId="8"/>
    <cellStyle name="Normal 5" xfId="9"/>
    <cellStyle name="Normal 5 16 2 10" xfId="19"/>
    <cellStyle name="Normal 5 2" xfId="23"/>
    <cellStyle name="Normal 52" xfId="20"/>
    <cellStyle name="Normal 56" xfId="21"/>
    <cellStyle name="Normal 6" xfId="10"/>
    <cellStyle name="Normal 7" xfId="27"/>
    <cellStyle name="Normal 8" xfId="31"/>
    <cellStyle name="SnipRepFormato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2"/>
  <sheetViews>
    <sheetView showGridLines="0" zoomScaleNormal="100" workbookViewId="0">
      <pane ySplit="4" topLeftCell="A176" activePane="bottomLeft" state="frozen"/>
      <selection pane="bottomLeft" activeCell="E64" sqref="E64"/>
    </sheetView>
  </sheetViews>
  <sheetFormatPr defaultColWidth="11.42578125" defaultRowHeight="11.25" x14ac:dyDescent="0.15"/>
  <cols>
    <col min="1" max="1" width="1.5703125" style="5" customWidth="1"/>
    <col min="2" max="2" width="51.42578125" style="5" customWidth="1"/>
    <col min="3" max="3" width="17.28515625" style="5" bestFit="1" customWidth="1"/>
    <col min="4" max="4" width="18.42578125" style="5" customWidth="1"/>
    <col min="5" max="5" width="17.28515625" style="5" bestFit="1" customWidth="1"/>
    <col min="6" max="6" width="18.140625" style="5" customWidth="1"/>
    <col min="7" max="7" width="20.28515625" style="5" customWidth="1"/>
    <col min="8" max="8" width="22" style="30" customWidth="1"/>
    <col min="9" max="9" width="17.28515625" style="5" customWidth="1"/>
    <col min="10" max="10" width="11.42578125" style="5" customWidth="1"/>
    <col min="11" max="16384" width="11.42578125" style="5"/>
  </cols>
  <sheetData>
    <row r="1" spans="1:10" x14ac:dyDescent="0.15">
      <c r="A1" s="4" t="s">
        <v>0</v>
      </c>
    </row>
    <row r="2" spans="1:10" x14ac:dyDescent="0.15">
      <c r="A2" s="6" t="s">
        <v>1</v>
      </c>
    </row>
    <row r="3" spans="1:10" ht="12" thickBot="1" x14ac:dyDescent="0.2"/>
    <row r="4" spans="1:10" s="19" customFormat="1" ht="41.25" customHeight="1" thickBot="1" x14ac:dyDescent="0.2">
      <c r="B4" s="26" t="s">
        <v>2</v>
      </c>
      <c r="C4" s="1" t="s">
        <v>3</v>
      </c>
      <c r="D4" s="1" t="s">
        <v>4</v>
      </c>
      <c r="E4" s="1" t="s">
        <v>5</v>
      </c>
      <c r="F4" s="25" t="s">
        <v>40</v>
      </c>
      <c r="G4" s="25" t="s">
        <v>200</v>
      </c>
      <c r="H4" s="31" t="s">
        <v>202</v>
      </c>
      <c r="I4" s="1" t="s">
        <v>201</v>
      </c>
    </row>
    <row r="5" spans="1:10" ht="11.25" customHeight="1" x14ac:dyDescent="0.15">
      <c r="B5" s="14" t="s">
        <v>23</v>
      </c>
      <c r="C5" s="17">
        <f>SUM(C6:C10)</f>
        <v>17188976.41</v>
      </c>
      <c r="D5" s="17">
        <f t="shared" ref="D5:E5" si="0">SUM(D6:D10)</f>
        <v>11068742.135</v>
      </c>
      <c r="E5" s="17">
        <f t="shared" si="0"/>
        <v>6292529.5</v>
      </c>
      <c r="F5" s="17">
        <f>SUM(F6:F10)</f>
        <v>22905705.989999998</v>
      </c>
      <c r="G5" s="17">
        <f>SUM(C5:F5)</f>
        <v>57455954.034999996</v>
      </c>
      <c r="H5" s="32">
        <f>SUM(H6:H10)</f>
        <v>57209824.035000011</v>
      </c>
      <c r="I5" s="28">
        <f>H5-G5</f>
        <v>-246129.9999999851</v>
      </c>
    </row>
    <row r="6" spans="1:10" ht="11.25" customHeight="1" x14ac:dyDescent="0.15">
      <c r="B6" s="5" t="s">
        <v>115</v>
      </c>
      <c r="C6" s="8">
        <v>1096950</v>
      </c>
      <c r="D6" s="8">
        <v>546000</v>
      </c>
      <c r="E6" s="8">
        <v>0</v>
      </c>
      <c r="F6" s="8">
        <v>4595920</v>
      </c>
      <c r="G6" s="8">
        <f>SUM(C6:F6)</f>
        <v>6238870</v>
      </c>
      <c r="H6" s="30">
        <v>5992740</v>
      </c>
      <c r="I6" s="24">
        <f t="shared" ref="I6:I10" si="1">H6-G6</f>
        <v>-246130</v>
      </c>
    </row>
    <row r="7" spans="1:10" ht="11.25" customHeight="1" x14ac:dyDescent="0.15">
      <c r="B7" s="5" t="s">
        <v>116</v>
      </c>
      <c r="C7" s="8">
        <v>3461813.8100000005</v>
      </c>
      <c r="D7" s="8">
        <v>10336662.135</v>
      </c>
      <c r="E7" s="8">
        <v>0</v>
      </c>
      <c r="F7" s="8">
        <v>240988</v>
      </c>
      <c r="G7" s="8">
        <f t="shared" ref="G7:G10" si="2">SUM(C7:F7)</f>
        <v>14039463.945</v>
      </c>
      <c r="H7" s="30">
        <v>14039463.945</v>
      </c>
      <c r="I7" s="24">
        <f t="shared" si="1"/>
        <v>0</v>
      </c>
    </row>
    <row r="8" spans="1:10" ht="11.25" customHeight="1" x14ac:dyDescent="0.15">
      <c r="B8" s="5" t="s">
        <v>117</v>
      </c>
      <c r="C8" s="8">
        <v>936522.60000000021</v>
      </c>
      <c r="D8" s="8">
        <v>186080</v>
      </c>
      <c r="E8" s="8">
        <v>0</v>
      </c>
      <c r="F8" s="8">
        <v>670063.19999999995</v>
      </c>
      <c r="G8" s="8">
        <f t="shared" si="2"/>
        <v>1792665.8</v>
      </c>
      <c r="H8" s="30">
        <v>1792665.8</v>
      </c>
      <c r="I8" s="24">
        <f t="shared" si="1"/>
        <v>0</v>
      </c>
    </row>
    <row r="9" spans="1:10" ht="11.25" customHeight="1" x14ac:dyDescent="0.15">
      <c r="B9" s="5" t="s">
        <v>118</v>
      </c>
      <c r="C9" s="8">
        <v>6932558</v>
      </c>
      <c r="D9" s="8">
        <v>0</v>
      </c>
      <c r="E9" s="8">
        <v>450000</v>
      </c>
      <c r="F9" s="8">
        <v>4949415</v>
      </c>
      <c r="G9" s="8">
        <f t="shared" si="2"/>
        <v>12331973</v>
      </c>
      <c r="H9" s="30">
        <v>12331973</v>
      </c>
      <c r="I9" s="24">
        <f t="shared" si="1"/>
        <v>0</v>
      </c>
    </row>
    <row r="10" spans="1:10" ht="11.25" customHeight="1" x14ac:dyDescent="0.15">
      <c r="B10" s="5" t="s">
        <v>119</v>
      </c>
      <c r="C10" s="8">
        <v>4761132</v>
      </c>
      <c r="D10" s="8">
        <v>0</v>
      </c>
      <c r="E10" s="8">
        <v>5842529.5</v>
      </c>
      <c r="F10" s="8">
        <v>12449319.789999999</v>
      </c>
      <c r="G10" s="8">
        <f t="shared" si="2"/>
        <v>23052981.289999999</v>
      </c>
      <c r="H10" s="30">
        <v>23052981.290000003</v>
      </c>
      <c r="I10" s="24">
        <f t="shared" si="1"/>
        <v>0</v>
      </c>
    </row>
    <row r="11" spans="1:10" s="9" customFormat="1" ht="11.25" customHeight="1" thickBot="1" x14ac:dyDescent="0.2">
      <c r="H11" s="33"/>
    </row>
    <row r="12" spans="1:10" ht="11.25" customHeight="1" x14ac:dyDescent="0.15">
      <c r="A12" s="3"/>
      <c r="B12" s="12" t="s">
        <v>6</v>
      </c>
      <c r="C12" s="16">
        <f>SUM(C13:C18)</f>
        <v>84437956.99000001</v>
      </c>
      <c r="D12" s="16">
        <f t="shared" ref="D12:F12" si="3">SUM(D13:D18)</f>
        <v>1956304.18</v>
      </c>
      <c r="E12" s="16">
        <f t="shared" si="3"/>
        <v>44077902.780000001</v>
      </c>
      <c r="F12" s="16">
        <f t="shared" si="3"/>
        <v>49216306.729999997</v>
      </c>
      <c r="G12" s="13">
        <f>SUM(C12:F12)</f>
        <v>179688470.68000001</v>
      </c>
      <c r="H12" s="32">
        <f>SUM(H13:H18)</f>
        <v>179258768.43000001</v>
      </c>
      <c r="I12" s="28">
        <f>H12-G12</f>
        <v>-429702.25</v>
      </c>
    </row>
    <row r="13" spans="1:10" ht="11.25" customHeight="1" x14ac:dyDescent="0.15">
      <c r="A13" s="3"/>
      <c r="B13" s="5" t="s">
        <v>24</v>
      </c>
      <c r="C13" s="8">
        <v>34330365.38000001</v>
      </c>
      <c r="D13" s="8">
        <v>641142.14</v>
      </c>
      <c r="E13" s="8">
        <v>0</v>
      </c>
      <c r="F13" s="8">
        <v>26297465.09</v>
      </c>
      <c r="G13" s="8">
        <f t="shared" ref="G13:G18" si="4">SUM(C13:F13)</f>
        <v>61268972.610000014</v>
      </c>
      <c r="H13" s="30">
        <v>61199972.609999999</v>
      </c>
      <c r="I13" s="24">
        <f>H13-G13</f>
        <v>-69000.000000014901</v>
      </c>
      <c r="J13" s="24" t="s">
        <v>30</v>
      </c>
    </row>
    <row r="14" spans="1:10" ht="11.25" customHeight="1" x14ac:dyDescent="0.15">
      <c r="A14" s="3"/>
      <c r="B14" s="5" t="s">
        <v>25</v>
      </c>
      <c r="C14" s="8">
        <v>11907612.26</v>
      </c>
      <c r="D14" s="8">
        <v>125000</v>
      </c>
      <c r="E14" s="8">
        <v>11918531.440000001</v>
      </c>
      <c r="F14" s="8">
        <v>5563943.2299999995</v>
      </c>
      <c r="G14" s="8">
        <f t="shared" si="4"/>
        <v>29515086.930000003</v>
      </c>
      <c r="H14" s="30">
        <v>29515086.93</v>
      </c>
      <c r="I14" s="24">
        <f>H14-G14</f>
        <v>0</v>
      </c>
    </row>
    <row r="15" spans="1:10" ht="11.25" customHeight="1" x14ac:dyDescent="0.15">
      <c r="A15" s="3"/>
      <c r="B15" s="5" t="s">
        <v>26</v>
      </c>
      <c r="C15" s="8">
        <v>13981814.129999999</v>
      </c>
      <c r="D15" s="8">
        <v>655860.03999999992</v>
      </c>
      <c r="E15" s="8">
        <v>6028483.8500000006</v>
      </c>
      <c r="F15" s="8">
        <v>2540551.8999999994</v>
      </c>
      <c r="G15" s="8">
        <f t="shared" si="4"/>
        <v>23206709.919999998</v>
      </c>
      <c r="H15" s="30">
        <v>23206709.920000002</v>
      </c>
      <c r="I15" s="24">
        <f t="shared" ref="I15:I18" si="5">H15-G15</f>
        <v>0</v>
      </c>
    </row>
    <row r="16" spans="1:10" ht="11.25" customHeight="1" x14ac:dyDescent="0.15">
      <c r="A16" s="3"/>
      <c r="B16" s="5" t="s">
        <v>27</v>
      </c>
      <c r="C16" s="8">
        <v>9820259.5</v>
      </c>
      <c r="D16" s="8">
        <v>0</v>
      </c>
      <c r="E16" s="8">
        <v>17937000.98</v>
      </c>
      <c r="F16" s="8">
        <v>3356468.75</v>
      </c>
      <c r="G16" s="8">
        <f t="shared" si="4"/>
        <v>31113729.23</v>
      </c>
      <c r="H16" s="30">
        <v>31113729.229999997</v>
      </c>
      <c r="I16" s="24">
        <f t="shared" si="5"/>
        <v>0</v>
      </c>
    </row>
    <row r="17" spans="1:10" ht="11.25" customHeight="1" x14ac:dyDescent="0.15">
      <c r="A17" s="3"/>
      <c r="B17" s="5" t="s">
        <v>28</v>
      </c>
      <c r="C17" s="8">
        <v>5438311.9000000032</v>
      </c>
      <c r="D17" s="8">
        <v>80000</v>
      </c>
      <c r="E17" s="8">
        <v>2347749.5099999998</v>
      </c>
      <c r="F17" s="8">
        <v>4703909.71</v>
      </c>
      <c r="G17" s="8">
        <f t="shared" si="4"/>
        <v>12569971.120000003</v>
      </c>
      <c r="H17" s="30">
        <v>12489268.870000001</v>
      </c>
      <c r="I17" s="24">
        <f t="shared" si="5"/>
        <v>-80702.250000001863</v>
      </c>
      <c r="J17" s="5" t="s">
        <v>38</v>
      </c>
    </row>
    <row r="18" spans="1:10" ht="11.25" customHeight="1" x14ac:dyDescent="0.15">
      <c r="A18" s="3"/>
      <c r="B18" s="5" t="s">
        <v>29</v>
      </c>
      <c r="C18" s="8">
        <v>8959593.8199999984</v>
      </c>
      <c r="D18" s="8">
        <v>454302</v>
      </c>
      <c r="E18" s="8">
        <v>5846137</v>
      </c>
      <c r="F18" s="8">
        <v>6753968.0499999998</v>
      </c>
      <c r="G18" s="8">
        <f t="shared" si="4"/>
        <v>22014000.869999997</v>
      </c>
      <c r="H18" s="30">
        <v>21734000.870000005</v>
      </c>
      <c r="I18" s="24">
        <f t="shared" si="5"/>
        <v>-279999.99999999255</v>
      </c>
    </row>
    <row r="19" spans="1:10" s="9" customFormat="1" ht="11.25" customHeight="1" thickBot="1" x14ac:dyDescent="0.2">
      <c r="A19" s="20"/>
      <c r="B19" s="21"/>
      <c r="C19" s="22"/>
      <c r="D19" s="22"/>
      <c r="E19" s="23"/>
      <c r="F19" s="22"/>
      <c r="G19" s="23"/>
      <c r="H19" s="33"/>
    </row>
    <row r="20" spans="1:10" ht="11.25" customHeight="1" x14ac:dyDescent="0.15">
      <c r="A20" s="3"/>
      <c r="B20" s="12" t="s">
        <v>7</v>
      </c>
      <c r="C20" s="16">
        <f>SUM(C21:C28)</f>
        <v>59980563.50000003</v>
      </c>
      <c r="D20" s="16">
        <f t="shared" ref="D20:F20" si="6">SUM(D21:D28)</f>
        <v>0</v>
      </c>
      <c r="E20" s="16">
        <f t="shared" si="6"/>
        <v>99099835.039999992</v>
      </c>
      <c r="F20" s="16">
        <f t="shared" si="6"/>
        <v>26549286.580000006</v>
      </c>
      <c r="G20" s="13">
        <f t="shared" ref="G20:G28" si="7">SUM(C20:F20)</f>
        <v>185629685.12000003</v>
      </c>
      <c r="H20" s="32">
        <f>SUM(H21:H28)</f>
        <v>185776364.06</v>
      </c>
      <c r="I20" s="28">
        <f>H20-G20</f>
        <v>146678.93999996781</v>
      </c>
    </row>
    <row r="21" spans="1:10" ht="11.25" customHeight="1" x14ac:dyDescent="0.15">
      <c r="A21" s="3"/>
      <c r="B21" s="5" t="s">
        <v>31</v>
      </c>
      <c r="C21" s="8">
        <v>28046980.09000003</v>
      </c>
      <c r="D21" s="8">
        <v>0</v>
      </c>
      <c r="E21" s="8">
        <v>6750160</v>
      </c>
      <c r="F21" s="8">
        <v>6127060.6000000034</v>
      </c>
      <c r="G21" s="8">
        <f t="shared" si="7"/>
        <v>40924200.690000035</v>
      </c>
      <c r="H21" s="30">
        <v>40632477.290000021</v>
      </c>
      <c r="I21" s="24">
        <f>H21-G21</f>
        <v>-291723.40000001341</v>
      </c>
    </row>
    <row r="22" spans="1:10" ht="11.25" customHeight="1" x14ac:dyDescent="0.15">
      <c r="A22" s="3"/>
      <c r="B22" s="5" t="s">
        <v>32</v>
      </c>
      <c r="C22" s="8">
        <v>3309032.69</v>
      </c>
      <c r="D22" s="8">
        <v>0</v>
      </c>
      <c r="E22" s="8">
        <v>8357586.1299999999</v>
      </c>
      <c r="F22" s="8">
        <v>2292793</v>
      </c>
      <c r="G22" s="8">
        <f t="shared" si="7"/>
        <v>13959411.82</v>
      </c>
      <c r="H22" s="30">
        <v>13599411.82</v>
      </c>
      <c r="I22" s="24">
        <f>H22-G22</f>
        <v>-360000</v>
      </c>
    </row>
    <row r="23" spans="1:10" ht="11.25" customHeight="1" x14ac:dyDescent="0.15">
      <c r="A23" s="3"/>
      <c r="B23" s="5" t="s">
        <v>33</v>
      </c>
      <c r="C23" s="8">
        <v>3505098.86</v>
      </c>
      <c r="D23" s="8">
        <v>0</v>
      </c>
      <c r="E23" s="8">
        <v>6448716.2999999998</v>
      </c>
      <c r="F23" s="8">
        <v>2335086.4900000002</v>
      </c>
      <c r="G23" s="8">
        <f>SUM(C23:F23)</f>
        <v>12288901.65</v>
      </c>
      <c r="H23" s="30">
        <v>12288901.65</v>
      </c>
      <c r="I23" s="24">
        <f t="shared" ref="I23:I28" si="8">H23-G23</f>
        <v>0</v>
      </c>
    </row>
    <row r="24" spans="1:10" ht="11.25" customHeight="1" x14ac:dyDescent="0.15">
      <c r="A24" s="3"/>
      <c r="B24" s="5" t="s">
        <v>34</v>
      </c>
      <c r="C24" s="8">
        <v>4415985.9800000004</v>
      </c>
      <c r="D24" s="8">
        <v>0</v>
      </c>
      <c r="E24" s="8">
        <v>50620770.929999985</v>
      </c>
      <c r="F24" s="8">
        <v>6955129</v>
      </c>
      <c r="G24" s="8">
        <f>SUM(C24:F24)</f>
        <v>61991885.909999982</v>
      </c>
      <c r="H24" s="30">
        <v>61130882.909999967</v>
      </c>
      <c r="I24" s="24">
        <f t="shared" si="8"/>
        <v>-861003.0000000149</v>
      </c>
    </row>
    <row r="25" spans="1:10" ht="11.25" customHeight="1" x14ac:dyDescent="0.15">
      <c r="A25" s="3"/>
      <c r="B25" s="5" t="s">
        <v>35</v>
      </c>
      <c r="C25" s="8">
        <v>4992208</v>
      </c>
      <c r="D25" s="8">
        <v>0</v>
      </c>
      <c r="E25" s="8">
        <v>3317971</v>
      </c>
      <c r="F25" s="8">
        <v>1453001</v>
      </c>
      <c r="G25" s="8">
        <f t="shared" si="7"/>
        <v>9763180</v>
      </c>
      <c r="H25" s="30">
        <v>9763180</v>
      </c>
      <c r="I25" s="24">
        <f t="shared" si="8"/>
        <v>0</v>
      </c>
    </row>
    <row r="26" spans="1:10" ht="11.25" customHeight="1" x14ac:dyDescent="0.15">
      <c r="A26" s="3"/>
      <c r="B26" s="5" t="s">
        <v>36</v>
      </c>
      <c r="C26" s="8">
        <v>5130822</v>
      </c>
      <c r="D26" s="8">
        <v>0</v>
      </c>
      <c r="E26" s="8">
        <v>6234255</v>
      </c>
      <c r="F26" s="8">
        <v>397588</v>
      </c>
      <c r="G26" s="8">
        <f t="shared" si="7"/>
        <v>11762665</v>
      </c>
      <c r="H26" s="30">
        <v>11762665</v>
      </c>
      <c r="I26" s="24">
        <f t="shared" si="8"/>
        <v>0</v>
      </c>
    </row>
    <row r="27" spans="1:10" ht="11.25" customHeight="1" x14ac:dyDescent="0.15">
      <c r="A27" s="3"/>
      <c r="B27" s="5" t="s">
        <v>37</v>
      </c>
      <c r="C27" s="8">
        <v>4742699.41</v>
      </c>
      <c r="D27" s="8">
        <v>0</v>
      </c>
      <c r="E27" s="8">
        <v>11314018.149999999</v>
      </c>
      <c r="F27" s="8">
        <v>2369894.4900000002</v>
      </c>
      <c r="G27" s="8">
        <f>SUM(C27:F27)</f>
        <v>18426612.049999997</v>
      </c>
      <c r="H27" s="30">
        <v>20086017.390000001</v>
      </c>
      <c r="I27" s="24">
        <f t="shared" si="8"/>
        <v>1659405.3400000036</v>
      </c>
      <c r="J27" s="5" t="s">
        <v>41</v>
      </c>
    </row>
    <row r="28" spans="1:10" ht="11.25" customHeight="1" x14ac:dyDescent="0.15">
      <c r="A28" s="3"/>
      <c r="B28" s="5" t="s">
        <v>39</v>
      </c>
      <c r="C28" s="8">
        <v>5837736.4699999997</v>
      </c>
      <c r="D28" s="8">
        <v>0</v>
      </c>
      <c r="E28" s="8">
        <v>6056357.5300000003</v>
      </c>
      <c r="F28" s="8">
        <v>4618734</v>
      </c>
      <c r="G28" s="8">
        <f t="shared" si="7"/>
        <v>16512828</v>
      </c>
      <c r="H28" s="30">
        <v>16512827.999999998</v>
      </c>
      <c r="I28" s="24">
        <f t="shared" si="8"/>
        <v>0</v>
      </c>
    </row>
    <row r="29" spans="1:10" s="9" customFormat="1" ht="11.25" customHeight="1" thickBot="1" x14ac:dyDescent="0.2">
      <c r="A29" s="20"/>
      <c r="B29" s="21"/>
      <c r="C29" s="22"/>
      <c r="D29" s="22"/>
      <c r="E29" s="23"/>
      <c r="F29" s="22"/>
      <c r="G29" s="23"/>
      <c r="H29" s="33"/>
    </row>
    <row r="30" spans="1:10" ht="11.25" customHeight="1" x14ac:dyDescent="0.15">
      <c r="A30" s="3"/>
      <c r="B30" s="12" t="s">
        <v>8</v>
      </c>
      <c r="C30" s="16">
        <f>SUM(C31:C43)</f>
        <v>77840332.840000004</v>
      </c>
      <c r="D30" s="16">
        <f t="shared" ref="D30:F30" si="9">SUM(D31:D43)</f>
        <v>1196069.1099999999</v>
      </c>
      <c r="E30" s="16">
        <f t="shared" si="9"/>
        <v>209520265.05999997</v>
      </c>
      <c r="F30" s="16">
        <f t="shared" si="9"/>
        <v>157983532.59999999</v>
      </c>
      <c r="G30" s="13">
        <f t="shared" ref="G30:G43" si="10">SUM(C30:F30)</f>
        <v>446540199.61000001</v>
      </c>
      <c r="H30" s="32">
        <f>SUM(H31:H43)</f>
        <v>446443699.61000007</v>
      </c>
      <c r="I30" s="28">
        <f>H30-G30</f>
        <v>-96499.999999940395</v>
      </c>
    </row>
    <row r="31" spans="1:10" ht="11.25" customHeight="1" x14ac:dyDescent="0.15">
      <c r="A31" s="3"/>
      <c r="B31" s="5" t="s">
        <v>42</v>
      </c>
      <c r="C31" s="8">
        <v>5327127.07</v>
      </c>
      <c r="D31" s="8">
        <v>150000</v>
      </c>
      <c r="E31" s="8">
        <v>25475815.390000001</v>
      </c>
      <c r="F31" s="24">
        <v>18452758.299999997</v>
      </c>
      <c r="G31" s="8">
        <f t="shared" si="10"/>
        <v>49405700.759999998</v>
      </c>
      <c r="H31" s="30">
        <v>49405700.760000005</v>
      </c>
      <c r="I31" s="24">
        <f>H31-G31</f>
        <v>0</v>
      </c>
    </row>
    <row r="32" spans="1:10" ht="11.25" customHeight="1" x14ac:dyDescent="0.15">
      <c r="A32" s="3"/>
      <c r="B32" s="5" t="s">
        <v>43</v>
      </c>
      <c r="C32" s="8">
        <v>19665613</v>
      </c>
      <c r="D32" s="8">
        <v>0</v>
      </c>
      <c r="E32" s="8">
        <v>36354938.299999997</v>
      </c>
      <c r="F32" s="8">
        <v>36946105.579999998</v>
      </c>
      <c r="G32" s="8">
        <f t="shared" si="10"/>
        <v>92966656.879999995</v>
      </c>
      <c r="H32" s="30">
        <v>92966656.879999995</v>
      </c>
      <c r="I32" s="24">
        <f t="shared" ref="I32:I43" si="11">H32-G32</f>
        <v>0</v>
      </c>
    </row>
    <row r="33" spans="1:9" ht="11.25" customHeight="1" x14ac:dyDescent="0.15">
      <c r="A33" s="3"/>
      <c r="B33" s="5" t="s">
        <v>44</v>
      </c>
      <c r="C33" s="8">
        <v>4875319.18</v>
      </c>
      <c r="D33" s="8">
        <v>0</v>
      </c>
      <c r="E33" s="8">
        <v>28434853.460000005</v>
      </c>
      <c r="F33" s="8">
        <v>3874258.1900000004</v>
      </c>
      <c r="G33" s="8">
        <f t="shared" si="10"/>
        <v>37184430.830000006</v>
      </c>
      <c r="H33" s="30">
        <v>37179930.829999991</v>
      </c>
      <c r="I33" s="24">
        <f t="shared" si="11"/>
        <v>-4500.0000000149012</v>
      </c>
    </row>
    <row r="34" spans="1:9" ht="11.25" customHeight="1" x14ac:dyDescent="0.15">
      <c r="A34" s="3"/>
      <c r="B34" s="5" t="s">
        <v>45</v>
      </c>
      <c r="C34" s="8">
        <v>2324390.6</v>
      </c>
      <c r="D34" s="8">
        <v>0</v>
      </c>
      <c r="E34" s="8">
        <v>12215151.890000001</v>
      </c>
      <c r="F34" s="8">
        <v>3903774.36</v>
      </c>
      <c r="G34" s="8">
        <f t="shared" si="10"/>
        <v>18443316.850000001</v>
      </c>
      <c r="H34" s="30">
        <v>18351316.849999998</v>
      </c>
      <c r="I34" s="24">
        <f t="shared" si="11"/>
        <v>-92000.000000003725</v>
      </c>
    </row>
    <row r="35" spans="1:9" ht="11.25" customHeight="1" x14ac:dyDescent="0.15">
      <c r="A35" s="3"/>
      <c r="B35" s="5" t="s">
        <v>46</v>
      </c>
      <c r="C35" s="8">
        <v>14379744</v>
      </c>
      <c r="D35" s="8">
        <v>500000</v>
      </c>
      <c r="E35" s="8">
        <v>51252811.549999997</v>
      </c>
      <c r="F35" s="8">
        <v>25997395.380000003</v>
      </c>
      <c r="G35" s="8">
        <f t="shared" si="10"/>
        <v>92129950.930000007</v>
      </c>
      <c r="H35" s="30">
        <v>92129950.930000007</v>
      </c>
      <c r="I35" s="24">
        <f t="shared" si="11"/>
        <v>0</v>
      </c>
    </row>
    <row r="36" spans="1:9" ht="11.25" customHeight="1" x14ac:dyDescent="0.15">
      <c r="A36" s="3"/>
      <c r="B36" s="5" t="s">
        <v>47</v>
      </c>
      <c r="C36" s="8">
        <v>2209875.5300000003</v>
      </c>
      <c r="D36" s="8">
        <v>0</v>
      </c>
      <c r="E36" s="8">
        <v>4604922.92</v>
      </c>
      <c r="F36" s="8">
        <v>10654486.280000003</v>
      </c>
      <c r="G36" s="8">
        <f t="shared" si="10"/>
        <v>17469284.730000004</v>
      </c>
      <c r="H36" s="30">
        <v>17469284.729999997</v>
      </c>
      <c r="I36" s="24">
        <f t="shared" si="11"/>
        <v>0</v>
      </c>
    </row>
    <row r="37" spans="1:9" ht="11.25" customHeight="1" x14ac:dyDescent="0.15">
      <c r="A37" s="3"/>
      <c r="B37" s="5" t="s">
        <v>48</v>
      </c>
      <c r="C37" s="8">
        <v>3471278</v>
      </c>
      <c r="D37" s="8">
        <v>0</v>
      </c>
      <c r="E37" s="8">
        <v>6707114</v>
      </c>
      <c r="F37" s="8">
        <v>9697923.4499999993</v>
      </c>
      <c r="G37" s="8">
        <f t="shared" si="10"/>
        <v>19876315.449999999</v>
      </c>
      <c r="H37" s="30">
        <v>19876315.449999999</v>
      </c>
      <c r="I37" s="24">
        <f t="shared" si="11"/>
        <v>0</v>
      </c>
    </row>
    <row r="38" spans="1:9" ht="11.25" customHeight="1" x14ac:dyDescent="0.15">
      <c r="A38" s="3"/>
      <c r="B38" s="5" t="s">
        <v>49</v>
      </c>
      <c r="C38" s="8">
        <v>3937581.9999999995</v>
      </c>
      <c r="D38" s="8">
        <v>0</v>
      </c>
      <c r="E38" s="8">
        <v>8632669.1600000001</v>
      </c>
      <c r="F38" s="8">
        <v>3671108</v>
      </c>
      <c r="G38" s="8">
        <f t="shared" si="10"/>
        <v>16241359.16</v>
      </c>
      <c r="H38" s="30">
        <v>16241359.160000002</v>
      </c>
      <c r="I38" s="24">
        <f t="shared" si="11"/>
        <v>0</v>
      </c>
    </row>
    <row r="39" spans="1:9" ht="11.25" customHeight="1" x14ac:dyDescent="0.15">
      <c r="A39" s="3"/>
      <c r="B39" s="5" t="s">
        <v>50</v>
      </c>
      <c r="C39" s="8">
        <v>3656846.1899999995</v>
      </c>
      <c r="D39" s="8">
        <v>100000</v>
      </c>
      <c r="E39" s="8">
        <v>7738880.5700000003</v>
      </c>
      <c r="F39" s="8">
        <v>3476333.2800000003</v>
      </c>
      <c r="G39" s="8">
        <f t="shared" si="10"/>
        <v>14972060.039999999</v>
      </c>
      <c r="H39" s="30">
        <v>14972060.039999999</v>
      </c>
      <c r="I39" s="24">
        <f t="shared" si="11"/>
        <v>0</v>
      </c>
    </row>
    <row r="40" spans="1:9" ht="11.25" customHeight="1" x14ac:dyDescent="0.15">
      <c r="A40" s="3"/>
      <c r="B40" s="5" t="s">
        <v>54</v>
      </c>
      <c r="C40" s="8">
        <v>1945289.96</v>
      </c>
      <c r="D40" s="8">
        <v>0</v>
      </c>
      <c r="E40" s="8">
        <v>6536843.2299999995</v>
      </c>
      <c r="F40" s="8">
        <v>6460205.6699999999</v>
      </c>
      <c r="G40" s="8">
        <f t="shared" si="10"/>
        <v>14942338.859999999</v>
      </c>
      <c r="H40" s="30">
        <v>14942338.859999999</v>
      </c>
      <c r="I40" s="24">
        <f t="shared" si="11"/>
        <v>0</v>
      </c>
    </row>
    <row r="41" spans="1:9" ht="11.25" customHeight="1" x14ac:dyDescent="0.15">
      <c r="A41" s="3"/>
      <c r="B41" s="5" t="s">
        <v>51</v>
      </c>
      <c r="C41" s="8">
        <v>3530556.1099999989</v>
      </c>
      <c r="D41" s="8">
        <v>0</v>
      </c>
      <c r="E41" s="8">
        <v>5441168.2000000002</v>
      </c>
      <c r="F41" s="8">
        <v>4140921.7</v>
      </c>
      <c r="G41" s="8">
        <f t="shared" si="10"/>
        <v>13112646.009999998</v>
      </c>
      <c r="H41" s="30">
        <v>13112646.009999998</v>
      </c>
      <c r="I41" s="24">
        <f t="shared" si="11"/>
        <v>0</v>
      </c>
    </row>
    <row r="42" spans="1:9" ht="11.25" customHeight="1" x14ac:dyDescent="0.15">
      <c r="A42" s="3"/>
      <c r="B42" s="5" t="s">
        <v>52</v>
      </c>
      <c r="C42" s="8">
        <v>7069611.29</v>
      </c>
      <c r="D42" s="8">
        <v>446069.11</v>
      </c>
      <c r="E42" s="8">
        <v>4897712.5200000005</v>
      </c>
      <c r="F42" s="8">
        <v>19121066.460000001</v>
      </c>
      <c r="G42" s="8">
        <f t="shared" si="10"/>
        <v>31534459.380000003</v>
      </c>
      <c r="H42" s="30">
        <v>31534459.379999999</v>
      </c>
      <c r="I42" s="24">
        <f t="shared" si="11"/>
        <v>0</v>
      </c>
    </row>
    <row r="43" spans="1:9" ht="11.25" customHeight="1" x14ac:dyDescent="0.15">
      <c r="A43" s="3"/>
      <c r="B43" s="5" t="s">
        <v>53</v>
      </c>
      <c r="C43" s="8">
        <v>5447099.9100000011</v>
      </c>
      <c r="D43" s="8">
        <v>0</v>
      </c>
      <c r="E43" s="8">
        <v>11227383.870000001</v>
      </c>
      <c r="F43" s="8">
        <v>11587195.949999994</v>
      </c>
      <c r="G43" s="8">
        <f t="shared" si="10"/>
        <v>28261679.729999997</v>
      </c>
      <c r="H43" s="30">
        <v>28261679.730000012</v>
      </c>
      <c r="I43" s="24">
        <f t="shared" si="11"/>
        <v>0</v>
      </c>
    </row>
    <row r="44" spans="1:9" s="9" customFormat="1" ht="11.25" customHeight="1" thickBot="1" x14ac:dyDescent="0.2">
      <c r="A44" s="20"/>
      <c r="B44" s="21"/>
      <c r="D44" s="22"/>
      <c r="E44" s="23"/>
      <c r="F44" s="22"/>
      <c r="G44" s="23"/>
      <c r="H44" s="33"/>
    </row>
    <row r="45" spans="1:9" ht="11.25" customHeight="1" x14ac:dyDescent="0.15">
      <c r="A45" s="3"/>
      <c r="B45" s="12" t="s">
        <v>9</v>
      </c>
      <c r="C45" s="16">
        <f>SUM(C46:C55)</f>
        <v>127381807.53</v>
      </c>
      <c r="D45" s="16">
        <f t="shared" ref="D45:F45" si="12">SUM(D46:D55)</f>
        <v>2906731.6</v>
      </c>
      <c r="E45" s="16">
        <f t="shared" si="12"/>
        <v>127372977.68000001</v>
      </c>
      <c r="F45" s="16">
        <f t="shared" si="12"/>
        <v>48820300.079999998</v>
      </c>
      <c r="G45" s="13">
        <f t="shared" ref="G45:G55" si="13">SUM(C45:F45)</f>
        <v>306481816.88999999</v>
      </c>
      <c r="H45" s="32">
        <f>SUM(H46:H55)</f>
        <v>306088050.89000005</v>
      </c>
      <c r="I45" s="28">
        <f>H45-G45</f>
        <v>-393765.9999999404</v>
      </c>
    </row>
    <row r="46" spans="1:9" ht="11.25" customHeight="1" x14ac:dyDescent="0.15">
      <c r="A46" s="3"/>
      <c r="B46" s="5" t="s">
        <v>55</v>
      </c>
      <c r="C46" s="8">
        <v>2813607</v>
      </c>
      <c r="D46" s="8">
        <v>65000</v>
      </c>
      <c r="E46" s="8">
        <v>8074760</v>
      </c>
      <c r="F46" s="8">
        <v>11025405.02</v>
      </c>
      <c r="G46" s="8">
        <f t="shared" si="13"/>
        <v>21978772.02</v>
      </c>
      <c r="H46" s="30">
        <v>21978772.02</v>
      </c>
      <c r="I46" s="24">
        <f t="shared" ref="I46:I55" si="14">H46-G46</f>
        <v>0</v>
      </c>
    </row>
    <row r="47" spans="1:9" ht="11.25" customHeight="1" x14ac:dyDescent="0.15">
      <c r="A47" s="3"/>
      <c r="B47" s="5" t="s">
        <v>56</v>
      </c>
      <c r="C47" s="8">
        <v>11227063.670000002</v>
      </c>
      <c r="D47" s="8">
        <v>0</v>
      </c>
      <c r="E47" s="8">
        <v>9023151.0999999996</v>
      </c>
      <c r="F47" s="8">
        <v>6107440.4699999997</v>
      </c>
      <c r="G47" s="8">
        <f t="shared" si="13"/>
        <v>26357655.240000002</v>
      </c>
      <c r="H47" s="30">
        <v>26357655.240000002</v>
      </c>
      <c r="I47" s="24">
        <f t="shared" si="14"/>
        <v>0</v>
      </c>
    </row>
    <row r="48" spans="1:9" ht="11.25" customHeight="1" x14ac:dyDescent="0.15">
      <c r="A48" s="3"/>
      <c r="B48" s="5" t="s">
        <v>57</v>
      </c>
      <c r="C48" s="8">
        <v>4956157</v>
      </c>
      <c r="D48" s="8">
        <v>0</v>
      </c>
      <c r="E48" s="8">
        <v>14133151</v>
      </c>
      <c r="F48" s="8">
        <v>411000</v>
      </c>
      <c r="G48" s="8">
        <f t="shared" si="13"/>
        <v>19500308</v>
      </c>
      <c r="H48" s="30">
        <v>19500308</v>
      </c>
      <c r="I48" s="24">
        <f t="shared" si="14"/>
        <v>0</v>
      </c>
    </row>
    <row r="49" spans="1:9" ht="11.25" customHeight="1" x14ac:dyDescent="0.15">
      <c r="A49" s="3"/>
      <c r="B49" s="5" t="s">
        <v>58</v>
      </c>
      <c r="C49" s="8">
        <v>18576916.149999999</v>
      </c>
      <c r="D49" s="8">
        <v>393000</v>
      </c>
      <c r="E49" s="8">
        <v>25976075.600000001</v>
      </c>
      <c r="F49" s="8">
        <v>8405312.7300000004</v>
      </c>
      <c r="G49" s="8">
        <f t="shared" si="13"/>
        <v>53351304.480000004</v>
      </c>
      <c r="H49" s="30">
        <v>53351304.479999997</v>
      </c>
      <c r="I49" s="24">
        <f t="shared" si="14"/>
        <v>0</v>
      </c>
    </row>
    <row r="50" spans="1:9" ht="11.25" customHeight="1" x14ac:dyDescent="0.15">
      <c r="A50" s="3"/>
      <c r="B50" s="5" t="s">
        <v>59</v>
      </c>
      <c r="C50" s="8">
        <v>25421732</v>
      </c>
      <c r="D50" s="8">
        <v>545000</v>
      </c>
      <c r="E50" s="8">
        <v>33497600</v>
      </c>
      <c r="F50" s="8">
        <v>11651388</v>
      </c>
      <c r="G50" s="8">
        <f>SUM(C50:F50)</f>
        <v>71115720</v>
      </c>
      <c r="H50" s="30">
        <v>70721954</v>
      </c>
      <c r="I50" s="24">
        <f t="shared" si="14"/>
        <v>-393766</v>
      </c>
    </row>
    <row r="51" spans="1:9" ht="11.25" customHeight="1" x14ac:dyDescent="0.15">
      <c r="A51" s="3"/>
      <c r="B51" s="5" t="s">
        <v>60</v>
      </c>
      <c r="C51" s="8">
        <v>13372374.550000001</v>
      </c>
      <c r="D51" s="8">
        <v>70000</v>
      </c>
      <c r="E51" s="8">
        <v>3000000</v>
      </c>
      <c r="F51" s="8">
        <v>443000</v>
      </c>
      <c r="G51" s="8">
        <f>SUM(C51:F51)</f>
        <v>16885374.550000001</v>
      </c>
      <c r="H51" s="30">
        <v>16885374.550000001</v>
      </c>
      <c r="I51" s="24">
        <f t="shared" si="14"/>
        <v>0</v>
      </c>
    </row>
    <row r="52" spans="1:9" ht="11.25" customHeight="1" x14ac:dyDescent="0.15">
      <c r="A52" s="3"/>
      <c r="B52" s="5" t="s">
        <v>61</v>
      </c>
      <c r="C52" s="8">
        <v>7320649.7799999993</v>
      </c>
      <c r="D52" s="8">
        <v>390000</v>
      </c>
      <c r="E52" s="8">
        <v>3969828.3</v>
      </c>
      <c r="F52" s="8">
        <v>2756115.8599999994</v>
      </c>
      <c r="G52" s="8">
        <f t="shared" si="13"/>
        <v>14436593.939999998</v>
      </c>
      <c r="H52" s="30">
        <v>14436593.940000001</v>
      </c>
      <c r="I52" s="24">
        <f>H52-G52</f>
        <v>0</v>
      </c>
    </row>
    <row r="53" spans="1:9" ht="11.25" customHeight="1" x14ac:dyDescent="0.15">
      <c r="A53" s="3"/>
      <c r="B53" s="5" t="s">
        <v>62</v>
      </c>
      <c r="C53" s="11">
        <v>10651921</v>
      </c>
      <c r="D53" s="10">
        <v>1300000</v>
      </c>
      <c r="E53" s="8">
        <v>24020567.68</v>
      </c>
      <c r="F53" s="10">
        <v>613100</v>
      </c>
      <c r="G53" s="8">
        <f t="shared" si="13"/>
        <v>36585588.68</v>
      </c>
      <c r="H53" s="30">
        <v>36585588.68</v>
      </c>
      <c r="I53" s="24">
        <f t="shared" si="14"/>
        <v>0</v>
      </c>
    </row>
    <row r="54" spans="1:9" ht="11.25" customHeight="1" x14ac:dyDescent="0.15">
      <c r="A54" s="3"/>
      <c r="B54" s="5" t="s">
        <v>63</v>
      </c>
      <c r="C54" s="8">
        <v>19544554.379999999</v>
      </c>
      <c r="D54" s="8">
        <v>26731.599999999999</v>
      </c>
      <c r="E54" s="8">
        <v>3727500</v>
      </c>
      <c r="F54" s="8">
        <v>2258793</v>
      </c>
      <c r="G54" s="8">
        <f t="shared" si="13"/>
        <v>25557578.98</v>
      </c>
      <c r="H54" s="30">
        <v>25557578.98</v>
      </c>
      <c r="I54" s="24">
        <f t="shared" si="14"/>
        <v>0</v>
      </c>
    </row>
    <row r="55" spans="1:9" ht="11.25" customHeight="1" x14ac:dyDescent="0.15">
      <c r="A55" s="3"/>
      <c r="B55" s="5" t="s">
        <v>64</v>
      </c>
      <c r="C55" s="8">
        <v>13496832</v>
      </c>
      <c r="D55" s="8">
        <v>117000</v>
      </c>
      <c r="E55" s="8">
        <v>1950344</v>
      </c>
      <c r="F55" s="8">
        <v>5148745</v>
      </c>
      <c r="G55" s="8">
        <f t="shared" si="13"/>
        <v>20712921</v>
      </c>
      <c r="H55" s="30">
        <v>20712921</v>
      </c>
      <c r="I55" s="24">
        <f t="shared" si="14"/>
        <v>0</v>
      </c>
    </row>
    <row r="56" spans="1:9" s="9" customFormat="1" ht="11.25" customHeight="1" thickBot="1" x14ac:dyDescent="0.2">
      <c r="A56" s="20"/>
      <c r="B56" s="21"/>
      <c r="C56" s="22"/>
      <c r="D56" s="22"/>
      <c r="E56" s="23"/>
      <c r="F56" s="22"/>
      <c r="G56" s="23"/>
      <c r="H56" s="33"/>
    </row>
    <row r="57" spans="1:9" ht="11.25" customHeight="1" x14ac:dyDescent="0.15">
      <c r="A57" s="3"/>
      <c r="B57" s="12" t="s">
        <v>10</v>
      </c>
      <c r="C57" s="16">
        <f>SUM(C58:C63)</f>
        <v>76783679.009999946</v>
      </c>
      <c r="D57" s="16">
        <f t="shared" ref="D57:F57" si="15">SUM(D58:D63)</f>
        <v>799765.77</v>
      </c>
      <c r="E57" s="16">
        <f t="shared" si="15"/>
        <v>109533060.8</v>
      </c>
      <c r="F57" s="16">
        <f t="shared" si="15"/>
        <v>21543526.619999997</v>
      </c>
      <c r="G57" s="13">
        <f t="shared" ref="G57:G63" si="16">SUM(C57:F57)</f>
        <v>208660032.19999993</v>
      </c>
      <c r="H57" s="32">
        <f>SUM(H58:H63)</f>
        <v>208530032.20000002</v>
      </c>
      <c r="I57" s="28">
        <f>H57-G57</f>
        <v>-129999.99999991059</v>
      </c>
    </row>
    <row r="58" spans="1:9" ht="11.25" customHeight="1" x14ac:dyDescent="0.15">
      <c r="A58" s="3"/>
      <c r="B58" s="5" t="s">
        <v>66</v>
      </c>
      <c r="C58" s="8">
        <v>12934140.640000001</v>
      </c>
      <c r="D58" s="8">
        <v>0</v>
      </c>
      <c r="E58" s="8">
        <v>9780170</v>
      </c>
      <c r="F58" s="8">
        <v>4225460</v>
      </c>
      <c r="G58" s="8">
        <f>SUM(C58:F58)</f>
        <v>26939770.640000001</v>
      </c>
      <c r="H58" s="30">
        <v>26939770.640000001</v>
      </c>
      <c r="I58" s="24">
        <f t="shared" ref="I58:I63" si="17">H58-G58</f>
        <v>0</v>
      </c>
    </row>
    <row r="59" spans="1:9" ht="11.25" customHeight="1" x14ac:dyDescent="0.15">
      <c r="A59" s="3"/>
      <c r="B59" s="5" t="s">
        <v>67</v>
      </c>
      <c r="C59" s="8">
        <v>35568061.409999944</v>
      </c>
      <c r="D59" s="8">
        <v>306726</v>
      </c>
      <c r="E59" s="8">
        <v>51571556.439999998</v>
      </c>
      <c r="F59" s="8">
        <v>2027524.9000000004</v>
      </c>
      <c r="G59" s="8">
        <f t="shared" si="16"/>
        <v>89473868.74999994</v>
      </c>
      <c r="H59" s="30">
        <v>89473868.750000015</v>
      </c>
      <c r="I59" s="24">
        <f>H59-G59</f>
        <v>0</v>
      </c>
    </row>
    <row r="60" spans="1:9" ht="11.25" customHeight="1" x14ac:dyDescent="0.15">
      <c r="A60" s="3"/>
      <c r="B60" s="5" t="s">
        <v>68</v>
      </c>
      <c r="C60" s="8">
        <v>7475046.5999999987</v>
      </c>
      <c r="D60" s="8">
        <v>0</v>
      </c>
      <c r="E60" s="8">
        <v>19215482.919999998</v>
      </c>
      <c r="F60" s="8">
        <v>856889.88</v>
      </c>
      <c r="G60" s="8">
        <f t="shared" si="16"/>
        <v>27547419.399999995</v>
      </c>
      <c r="H60" s="30">
        <v>27547419.399999999</v>
      </c>
      <c r="I60" s="24">
        <f t="shared" si="17"/>
        <v>0</v>
      </c>
    </row>
    <row r="61" spans="1:9" ht="11.25" customHeight="1" x14ac:dyDescent="0.15">
      <c r="A61" s="3"/>
      <c r="B61" s="5" t="s">
        <v>69</v>
      </c>
      <c r="C61" s="8">
        <v>7870369</v>
      </c>
      <c r="D61" s="8">
        <v>308039.77</v>
      </c>
      <c r="E61" s="8">
        <v>8907034.2300000004</v>
      </c>
      <c r="F61" s="8">
        <v>4596358.0299999993</v>
      </c>
      <c r="G61" s="8">
        <f t="shared" si="16"/>
        <v>21681801.030000001</v>
      </c>
      <c r="H61" s="30">
        <v>21681801.030000001</v>
      </c>
      <c r="I61" s="24">
        <f t="shared" si="17"/>
        <v>0</v>
      </c>
    </row>
    <row r="62" spans="1:9" ht="11.25" customHeight="1" x14ac:dyDescent="0.15">
      <c r="A62" s="3"/>
      <c r="B62" s="5" t="s">
        <v>70</v>
      </c>
      <c r="C62" s="8">
        <v>5220608.28</v>
      </c>
      <c r="D62" s="8">
        <v>0</v>
      </c>
      <c r="E62" s="8">
        <v>9371723.2199999988</v>
      </c>
      <c r="F62" s="8">
        <v>9246293.8099999968</v>
      </c>
      <c r="G62" s="8">
        <f t="shared" si="16"/>
        <v>23838625.309999995</v>
      </c>
      <c r="H62" s="30">
        <v>23838625.309999991</v>
      </c>
      <c r="I62" s="24">
        <f t="shared" si="17"/>
        <v>0</v>
      </c>
    </row>
    <row r="63" spans="1:9" ht="11.25" customHeight="1" x14ac:dyDescent="0.15">
      <c r="A63" s="3"/>
      <c r="B63" s="5" t="s">
        <v>71</v>
      </c>
      <c r="C63" s="8">
        <v>7715453.0800000001</v>
      </c>
      <c r="D63" s="8">
        <v>185000</v>
      </c>
      <c r="E63" s="8">
        <v>10687093.99</v>
      </c>
      <c r="F63" s="8">
        <v>591000</v>
      </c>
      <c r="G63" s="8">
        <f t="shared" si="16"/>
        <v>19178547.07</v>
      </c>
      <c r="H63" s="30">
        <v>19048547.07</v>
      </c>
      <c r="I63" s="24">
        <f t="shared" si="17"/>
        <v>-130000</v>
      </c>
    </row>
    <row r="64" spans="1:9" s="9" customFormat="1" ht="11.25" customHeight="1" thickBot="1" x14ac:dyDescent="0.2">
      <c r="A64" s="20"/>
      <c r="B64" s="21"/>
      <c r="C64" s="22"/>
      <c r="D64" s="22"/>
      <c r="E64" s="23"/>
      <c r="F64" s="22"/>
      <c r="G64" s="23"/>
      <c r="H64" s="33"/>
    </row>
    <row r="65" spans="1:10" ht="11.25" customHeight="1" x14ac:dyDescent="0.15">
      <c r="A65" s="3"/>
      <c r="B65" s="12" t="s">
        <v>11</v>
      </c>
      <c r="C65" s="16">
        <f>SUM(C66:C69)</f>
        <v>37283053.019999996</v>
      </c>
      <c r="D65" s="16">
        <f t="shared" ref="D65:F65" si="18">SUM(D66:D69)</f>
        <v>680000</v>
      </c>
      <c r="E65" s="16">
        <f t="shared" si="18"/>
        <v>81905343.439999998</v>
      </c>
      <c r="F65" s="16">
        <f t="shared" si="18"/>
        <v>53221194.5</v>
      </c>
      <c r="G65" s="13">
        <f>SUM(C65:F65)</f>
        <v>173089590.95999998</v>
      </c>
      <c r="H65" s="32">
        <f>SUM(H66:H69)</f>
        <v>173467388.16000003</v>
      </c>
      <c r="I65" s="28">
        <f>H65-G65</f>
        <v>377797.20000004768</v>
      </c>
    </row>
    <row r="66" spans="1:10" ht="11.25" customHeight="1" x14ac:dyDescent="0.15">
      <c r="A66" s="3"/>
      <c r="B66" s="5" t="s">
        <v>72</v>
      </c>
      <c r="C66" s="8">
        <v>7194365.5099999998</v>
      </c>
      <c r="D66" s="8">
        <v>340000</v>
      </c>
      <c r="E66" s="8">
        <v>7329245.4199999999</v>
      </c>
      <c r="F66" s="8">
        <v>12768464.549999999</v>
      </c>
      <c r="G66" s="8">
        <f t="shared" ref="G66:G69" si="19">SUM(C66:F66)</f>
        <v>27632075.479999997</v>
      </c>
      <c r="H66" s="30">
        <v>27820974.080000006</v>
      </c>
      <c r="I66" s="24">
        <f t="shared" ref="I66:I69" si="20">H66-G66</f>
        <v>188898.60000000894</v>
      </c>
    </row>
    <row r="67" spans="1:10" ht="11.25" customHeight="1" x14ac:dyDescent="0.15">
      <c r="A67" s="3"/>
      <c r="B67" s="5" t="s">
        <v>73</v>
      </c>
      <c r="C67" s="8">
        <v>7894365.5099999998</v>
      </c>
      <c r="D67" s="8">
        <v>340000</v>
      </c>
      <c r="E67" s="8">
        <v>6629245.4199999999</v>
      </c>
      <c r="F67" s="8">
        <v>12768464.549999999</v>
      </c>
      <c r="G67" s="8">
        <f>SUM(C67:F67)</f>
        <v>27632075.479999997</v>
      </c>
      <c r="H67" s="30">
        <v>27820974.080000006</v>
      </c>
      <c r="I67" s="24">
        <f t="shared" si="20"/>
        <v>188898.60000000894</v>
      </c>
      <c r="J67" s="5" t="s">
        <v>76</v>
      </c>
    </row>
    <row r="68" spans="1:10" ht="11.25" customHeight="1" x14ac:dyDescent="0.15">
      <c r="A68" s="3"/>
      <c r="B68" s="5" t="s">
        <v>74</v>
      </c>
      <c r="C68" s="8">
        <v>10900881</v>
      </c>
      <c r="D68" s="8">
        <v>0</v>
      </c>
      <c r="E68" s="8">
        <v>45602264.600000001</v>
      </c>
      <c r="F68" s="8">
        <v>25363176.400000002</v>
      </c>
      <c r="G68" s="8">
        <f t="shared" si="19"/>
        <v>81866322</v>
      </c>
      <c r="H68" s="30">
        <v>81866322</v>
      </c>
      <c r="I68" s="24">
        <f t="shared" si="20"/>
        <v>0</v>
      </c>
    </row>
    <row r="69" spans="1:10" ht="11.25" customHeight="1" x14ac:dyDescent="0.15">
      <c r="A69" s="3"/>
      <c r="B69" s="5" t="s">
        <v>75</v>
      </c>
      <c r="C69" s="8">
        <v>11293441</v>
      </c>
      <c r="D69" s="8">
        <v>0</v>
      </c>
      <c r="E69" s="8">
        <v>22344588</v>
      </c>
      <c r="F69" s="8">
        <v>2321089</v>
      </c>
      <c r="G69" s="8">
        <f t="shared" si="19"/>
        <v>35959118</v>
      </c>
      <c r="H69" s="30">
        <v>35959118</v>
      </c>
      <c r="I69" s="24">
        <f t="shared" si="20"/>
        <v>0</v>
      </c>
    </row>
    <row r="70" spans="1:10" s="9" customFormat="1" ht="11.25" customHeight="1" thickBot="1" x14ac:dyDescent="0.2">
      <c r="A70" s="20"/>
      <c r="B70" s="21"/>
      <c r="C70" s="22"/>
      <c r="D70" s="22"/>
      <c r="E70" s="23"/>
      <c r="F70" s="22"/>
      <c r="G70" s="23"/>
      <c r="H70" s="33"/>
    </row>
    <row r="71" spans="1:10" ht="11.25" customHeight="1" x14ac:dyDescent="0.15">
      <c r="A71" s="3"/>
      <c r="B71" s="12" t="s">
        <v>12</v>
      </c>
      <c r="C71" s="16">
        <f>SUM(C72:C79)</f>
        <v>95310620.76729998</v>
      </c>
      <c r="D71" s="16">
        <f t="shared" ref="D71:F71" si="21">SUM(D72:D79)</f>
        <v>10977328.139999999</v>
      </c>
      <c r="E71" s="16">
        <f t="shared" si="21"/>
        <v>223034836.71000001</v>
      </c>
      <c r="F71" s="16">
        <f t="shared" si="21"/>
        <v>33533381.140000001</v>
      </c>
      <c r="G71" s="13">
        <f t="shared" ref="G71:G79" si="22">SUM(C71:F71)</f>
        <v>362856166.75729996</v>
      </c>
      <c r="H71" s="32">
        <f>SUM(H72:H79)</f>
        <v>362033861.15729994</v>
      </c>
      <c r="I71" s="28">
        <f>H71-G71</f>
        <v>-822305.60000002384</v>
      </c>
    </row>
    <row r="72" spans="1:10" ht="11.25" customHeight="1" x14ac:dyDescent="0.15">
      <c r="A72" s="3"/>
      <c r="B72" s="5" t="s">
        <v>77</v>
      </c>
      <c r="C72" s="8">
        <v>2601400</v>
      </c>
      <c r="D72" s="8">
        <v>0</v>
      </c>
      <c r="E72" s="8">
        <v>30872391</v>
      </c>
      <c r="F72" s="8">
        <v>1813000</v>
      </c>
      <c r="G72" s="8">
        <f t="shared" si="22"/>
        <v>35286791</v>
      </c>
      <c r="H72" s="30">
        <v>35286791</v>
      </c>
      <c r="I72" s="24">
        <f t="shared" ref="I72:I79" si="23">H72-G72</f>
        <v>0</v>
      </c>
    </row>
    <row r="73" spans="1:10" ht="11.25" customHeight="1" x14ac:dyDescent="0.15">
      <c r="A73" s="3"/>
      <c r="B73" s="5" t="s">
        <v>78</v>
      </c>
      <c r="C73" s="8">
        <v>29083291.349999994</v>
      </c>
      <c r="D73" s="8">
        <v>0</v>
      </c>
      <c r="E73" s="8">
        <v>55129234.769999996</v>
      </c>
      <c r="F73" s="8">
        <v>4819736.9800000004</v>
      </c>
      <c r="G73" s="8">
        <f t="shared" si="22"/>
        <v>89032263.099999994</v>
      </c>
      <c r="H73" s="30">
        <v>89032263.099999979</v>
      </c>
      <c r="I73" s="24">
        <f t="shared" si="23"/>
        <v>0</v>
      </c>
    </row>
    <row r="74" spans="1:10" ht="11.25" customHeight="1" x14ac:dyDescent="0.15">
      <c r="A74" s="3"/>
      <c r="B74" s="5" t="s">
        <v>79</v>
      </c>
      <c r="C74" s="8">
        <v>2664571.7599999998</v>
      </c>
      <c r="D74" s="8">
        <v>0</v>
      </c>
      <c r="E74" s="8">
        <v>17367632.960000001</v>
      </c>
      <c r="F74" s="8">
        <v>959809.53</v>
      </c>
      <c r="G74" s="8">
        <f t="shared" si="22"/>
        <v>20992014.25</v>
      </c>
      <c r="H74" s="30">
        <v>20992014.250000004</v>
      </c>
      <c r="I74" s="24">
        <f t="shared" si="23"/>
        <v>0</v>
      </c>
    </row>
    <row r="75" spans="1:10" ht="11.25" customHeight="1" x14ac:dyDescent="0.15">
      <c r="A75" s="3"/>
      <c r="B75" s="5" t="s">
        <v>80</v>
      </c>
      <c r="C75" s="8">
        <v>18855852.949999999</v>
      </c>
      <c r="D75" s="8">
        <v>9670940.2799999993</v>
      </c>
      <c r="E75" s="8">
        <v>22476563.029999997</v>
      </c>
      <c r="F75" s="8">
        <v>779380.2</v>
      </c>
      <c r="G75" s="8">
        <f t="shared" si="22"/>
        <v>51782736.459999993</v>
      </c>
      <c r="H75" s="30">
        <v>51317730.859999992</v>
      </c>
      <c r="I75" s="24">
        <f t="shared" si="23"/>
        <v>-465005.60000000149</v>
      </c>
    </row>
    <row r="76" spans="1:10" ht="11.25" customHeight="1" x14ac:dyDescent="0.15">
      <c r="A76" s="3"/>
      <c r="B76" s="5" t="s">
        <v>81</v>
      </c>
      <c r="C76" s="8">
        <v>1342500</v>
      </c>
      <c r="D76" s="8">
        <v>308742.42</v>
      </c>
      <c r="E76" s="8">
        <v>16337536.189999999</v>
      </c>
      <c r="F76" s="8">
        <v>2839723.3099999996</v>
      </c>
      <c r="G76" s="8">
        <f t="shared" si="22"/>
        <v>20828501.919999998</v>
      </c>
      <c r="H76" s="30">
        <v>20828501.919999998</v>
      </c>
      <c r="I76" s="24">
        <f t="shared" si="23"/>
        <v>0</v>
      </c>
    </row>
    <row r="77" spans="1:10" ht="11.25" customHeight="1" x14ac:dyDescent="0.15">
      <c r="A77" s="3"/>
      <c r="B77" s="5" t="s">
        <v>82</v>
      </c>
      <c r="C77" s="8">
        <v>14757657.0173</v>
      </c>
      <c r="D77" s="8">
        <v>150000</v>
      </c>
      <c r="E77" s="8">
        <v>15297853.609999999</v>
      </c>
      <c r="F77" s="8">
        <v>1640944.25</v>
      </c>
      <c r="G77" s="8">
        <f t="shared" si="22"/>
        <v>31846454.877300002</v>
      </c>
      <c r="H77" s="30">
        <v>31490154.877299998</v>
      </c>
      <c r="I77" s="24">
        <f t="shared" si="23"/>
        <v>-356300.00000000373</v>
      </c>
    </row>
    <row r="78" spans="1:10" ht="11.25" customHeight="1" x14ac:dyDescent="0.15">
      <c r="A78" s="3"/>
      <c r="B78" s="5" t="s">
        <v>83</v>
      </c>
      <c r="C78" s="8">
        <v>7911461.7199999997</v>
      </c>
      <c r="D78" s="8">
        <v>591600</v>
      </c>
      <c r="E78" s="8">
        <v>36419040.780000001</v>
      </c>
      <c r="F78" s="8">
        <v>18426548</v>
      </c>
      <c r="G78" s="8">
        <f t="shared" si="22"/>
        <v>63348650.5</v>
      </c>
      <c r="H78" s="30">
        <v>63347650.5</v>
      </c>
      <c r="I78" s="24">
        <f t="shared" si="23"/>
        <v>-1000</v>
      </c>
    </row>
    <row r="79" spans="1:10" ht="11.25" customHeight="1" x14ac:dyDescent="0.15">
      <c r="A79" s="3"/>
      <c r="B79" s="5" t="s">
        <v>84</v>
      </c>
      <c r="C79" s="8">
        <v>18093885.969999999</v>
      </c>
      <c r="D79" s="8">
        <v>256045.44</v>
      </c>
      <c r="E79" s="8">
        <v>29134584.370000001</v>
      </c>
      <c r="F79" s="8">
        <v>2254238.87</v>
      </c>
      <c r="G79" s="8">
        <f t="shared" si="22"/>
        <v>49738754.649999999</v>
      </c>
      <c r="H79" s="30">
        <v>49738754.649999999</v>
      </c>
      <c r="I79" s="24">
        <f t="shared" si="23"/>
        <v>0</v>
      </c>
    </row>
    <row r="80" spans="1:10" s="9" customFormat="1" ht="11.25" customHeight="1" thickBot="1" x14ac:dyDescent="0.2">
      <c r="A80" s="20"/>
      <c r="B80" s="21"/>
      <c r="C80" s="22"/>
      <c r="D80" s="22"/>
      <c r="E80" s="23"/>
      <c r="F80" s="22"/>
      <c r="G80" s="23"/>
      <c r="H80" s="33"/>
    </row>
    <row r="81" spans="1:10" ht="11.25" customHeight="1" x14ac:dyDescent="0.15">
      <c r="A81" s="3"/>
      <c r="B81" s="12" t="s">
        <v>13</v>
      </c>
      <c r="C81" s="16">
        <f>SUM(C82:C91)</f>
        <v>156773949.60000002</v>
      </c>
      <c r="D81" s="16">
        <f t="shared" ref="D81:F81" si="24">SUM(D82:D91)</f>
        <v>1292500.96</v>
      </c>
      <c r="E81" s="16">
        <f t="shared" si="24"/>
        <v>160294232.94</v>
      </c>
      <c r="F81" s="16">
        <f t="shared" si="24"/>
        <v>136460036.54000002</v>
      </c>
      <c r="G81" s="13">
        <f t="shared" ref="G81:G91" si="25">SUM(C81:F81)</f>
        <v>454820720.04000002</v>
      </c>
      <c r="H81" s="32">
        <f>SUM(H82:H91)</f>
        <v>419065554.07999998</v>
      </c>
      <c r="I81" s="28">
        <f>H81-G81</f>
        <v>-35755165.960000038</v>
      </c>
    </row>
    <row r="82" spans="1:10" ht="11.25" customHeight="1" x14ac:dyDescent="0.15">
      <c r="A82" s="3"/>
      <c r="B82" s="5" t="s">
        <v>85</v>
      </c>
      <c r="C82" s="10">
        <v>12963379.489999998</v>
      </c>
      <c r="D82" s="8">
        <v>138970</v>
      </c>
      <c r="E82" s="8">
        <v>4665943.03</v>
      </c>
      <c r="F82" s="10">
        <v>9713062.370000001</v>
      </c>
      <c r="G82" s="8">
        <f t="shared" si="25"/>
        <v>27481354.890000001</v>
      </c>
      <c r="H82" s="30">
        <v>27421354.890000001</v>
      </c>
      <c r="I82" s="24">
        <f t="shared" ref="I82:I91" si="26">H82-G82</f>
        <v>-60000</v>
      </c>
    </row>
    <row r="83" spans="1:10" ht="11.25" customHeight="1" x14ac:dyDescent="0.15">
      <c r="A83" s="3"/>
      <c r="B83" s="5" t="s">
        <v>86</v>
      </c>
      <c r="C83" s="8">
        <v>12002528</v>
      </c>
      <c r="D83" s="8">
        <v>0</v>
      </c>
      <c r="E83" s="8">
        <v>5642300</v>
      </c>
      <c r="F83" s="8">
        <v>7572218</v>
      </c>
      <c r="G83" s="8">
        <f t="shared" si="25"/>
        <v>25217046</v>
      </c>
      <c r="H83" s="30">
        <v>25217046</v>
      </c>
      <c r="I83" s="24">
        <f t="shared" si="26"/>
        <v>0</v>
      </c>
    </row>
    <row r="84" spans="1:10" ht="11.25" customHeight="1" x14ac:dyDescent="0.15">
      <c r="A84" s="3"/>
      <c r="B84" s="5" t="s">
        <v>87</v>
      </c>
      <c r="C84" s="8">
        <v>8688560.0899999999</v>
      </c>
      <c r="D84" s="8">
        <v>0</v>
      </c>
      <c r="E84" s="8">
        <v>18522698.539999999</v>
      </c>
      <c r="F84" s="8">
        <v>9186722.6899999976</v>
      </c>
      <c r="G84" s="8">
        <f t="shared" si="25"/>
        <v>36397981.319999993</v>
      </c>
      <c r="H84" s="30">
        <v>36268381.32</v>
      </c>
      <c r="I84" s="24">
        <f t="shared" si="26"/>
        <v>-129599.99999999255</v>
      </c>
    </row>
    <row r="85" spans="1:10" ht="11.25" customHeight="1" x14ac:dyDescent="0.15">
      <c r="A85" s="3"/>
      <c r="B85" s="5" t="s">
        <v>88</v>
      </c>
      <c r="C85" s="8">
        <v>9129761.0299999993</v>
      </c>
      <c r="D85" s="8">
        <v>0</v>
      </c>
      <c r="E85" s="8">
        <v>14339436.020000001</v>
      </c>
      <c r="F85" s="8">
        <v>10943975.530000001</v>
      </c>
      <c r="G85" s="8">
        <f t="shared" si="25"/>
        <v>34413172.579999998</v>
      </c>
      <c r="H85" s="30">
        <v>34413172.579999998</v>
      </c>
      <c r="I85" s="24">
        <f t="shared" si="26"/>
        <v>0</v>
      </c>
    </row>
    <row r="86" spans="1:10" ht="11.25" customHeight="1" x14ac:dyDescent="0.15">
      <c r="A86" s="3"/>
      <c r="B86" s="5" t="s">
        <v>89</v>
      </c>
      <c r="C86" s="8">
        <v>36005017.469999999</v>
      </c>
      <c r="D86" s="8">
        <v>416525</v>
      </c>
      <c r="E86" s="8">
        <v>73415686.86999999</v>
      </c>
      <c r="F86" s="8">
        <v>39458144.659999996</v>
      </c>
      <c r="G86" s="8">
        <f t="shared" si="25"/>
        <v>149295374</v>
      </c>
      <c r="H86" s="30">
        <v>118412838.66999997</v>
      </c>
      <c r="I86" s="24">
        <f t="shared" si="26"/>
        <v>-30882535.330000028</v>
      </c>
    </row>
    <row r="87" spans="1:10" ht="11.25" customHeight="1" x14ac:dyDescent="0.15">
      <c r="A87" s="3"/>
      <c r="B87" s="5" t="s">
        <v>90</v>
      </c>
      <c r="C87" s="8">
        <v>39686983.590000004</v>
      </c>
      <c r="D87" s="8">
        <v>0</v>
      </c>
      <c r="E87" s="8">
        <v>0</v>
      </c>
      <c r="F87" s="8">
        <v>28291902.649999999</v>
      </c>
      <c r="G87" s="8">
        <f t="shared" si="25"/>
        <v>67978886.24000001</v>
      </c>
      <c r="H87" s="30">
        <v>67978886.24000001</v>
      </c>
      <c r="I87" s="24">
        <f t="shared" si="26"/>
        <v>0</v>
      </c>
    </row>
    <row r="88" spans="1:10" ht="11.25" customHeight="1" x14ac:dyDescent="0.15">
      <c r="A88" s="3"/>
      <c r="B88" s="5" t="s">
        <v>91</v>
      </c>
      <c r="C88" s="8">
        <v>9476610.2599999998</v>
      </c>
      <c r="D88" s="8">
        <v>0</v>
      </c>
      <c r="E88" s="8">
        <v>18005990.009999998</v>
      </c>
      <c r="F88" s="8">
        <v>2779388.4699999997</v>
      </c>
      <c r="G88" s="8">
        <f t="shared" si="25"/>
        <v>30261988.739999995</v>
      </c>
      <c r="H88" s="30">
        <v>27482600.269999996</v>
      </c>
      <c r="I88" s="24">
        <f t="shared" si="26"/>
        <v>-2779388.4699999988</v>
      </c>
      <c r="J88" s="5" t="s">
        <v>95</v>
      </c>
    </row>
    <row r="89" spans="1:10" ht="11.25" customHeight="1" x14ac:dyDescent="0.15">
      <c r="A89" s="3"/>
      <c r="B89" s="5" t="s">
        <v>92</v>
      </c>
      <c r="C89" s="8">
        <v>13168549.530000001</v>
      </c>
      <c r="D89" s="8">
        <v>0</v>
      </c>
      <c r="E89" s="8">
        <v>0</v>
      </c>
      <c r="F89" s="8">
        <v>14440039.42</v>
      </c>
      <c r="G89" s="8">
        <f t="shared" si="25"/>
        <v>27608588.950000003</v>
      </c>
      <c r="H89" s="30">
        <v>25922141.790000003</v>
      </c>
      <c r="I89" s="24">
        <f t="shared" si="26"/>
        <v>-1686447.1600000001</v>
      </c>
    </row>
    <row r="90" spans="1:10" ht="11.25" customHeight="1" x14ac:dyDescent="0.15">
      <c r="A90" s="3"/>
      <c r="B90" s="5" t="s">
        <v>93</v>
      </c>
      <c r="C90" s="8">
        <v>5107792</v>
      </c>
      <c r="D90" s="8">
        <v>698323.45</v>
      </c>
      <c r="E90" s="8">
        <v>9169205</v>
      </c>
      <c r="F90" s="8">
        <v>4294862</v>
      </c>
      <c r="G90" s="8">
        <f t="shared" si="25"/>
        <v>19270182.449999999</v>
      </c>
      <c r="H90" s="30">
        <v>19270182.449999999</v>
      </c>
      <c r="I90" s="24">
        <f t="shared" si="26"/>
        <v>0</v>
      </c>
    </row>
    <row r="91" spans="1:10" ht="11.25" customHeight="1" x14ac:dyDescent="0.15">
      <c r="A91" s="3"/>
      <c r="B91" s="5" t="s">
        <v>94</v>
      </c>
      <c r="C91" s="8">
        <v>10544768.140000001</v>
      </c>
      <c r="D91" s="8">
        <v>38682.51</v>
      </c>
      <c r="E91" s="8">
        <v>16532973.470000001</v>
      </c>
      <c r="F91" s="8">
        <v>9779720.75</v>
      </c>
      <c r="G91" s="8">
        <f t="shared" si="25"/>
        <v>36896144.870000005</v>
      </c>
      <c r="H91" s="30">
        <v>36678949.869999997</v>
      </c>
      <c r="I91" s="24">
        <f t="shared" si="26"/>
        <v>-217195.00000000745</v>
      </c>
    </row>
    <row r="92" spans="1:10" s="9" customFormat="1" ht="11.25" customHeight="1" thickBot="1" x14ac:dyDescent="0.2">
      <c r="A92" s="20"/>
      <c r="H92" s="33"/>
    </row>
    <row r="93" spans="1:10" ht="11.25" customHeight="1" x14ac:dyDescent="0.15">
      <c r="A93" s="3"/>
      <c r="B93" s="14" t="s">
        <v>14</v>
      </c>
      <c r="C93" s="17">
        <f>SUM(C94:C102)</f>
        <v>44024487.350000001</v>
      </c>
      <c r="D93" s="17">
        <f t="shared" ref="D93:F93" si="27">SUM(D94:D102)</f>
        <v>2070557.77</v>
      </c>
      <c r="E93" s="17">
        <f t="shared" si="27"/>
        <v>82501906.450000003</v>
      </c>
      <c r="F93" s="17">
        <f t="shared" si="27"/>
        <v>17865555.189999998</v>
      </c>
      <c r="G93" s="17">
        <f t="shared" ref="G93:G102" si="28">SUM(C93:F93)</f>
        <v>146462506.75999999</v>
      </c>
      <c r="H93" s="32">
        <f>SUM(H94:H102)</f>
        <v>146189846.78999999</v>
      </c>
      <c r="I93" s="28">
        <f>H93-G93</f>
        <v>-272659.96999999881</v>
      </c>
    </row>
    <row r="94" spans="1:10" ht="11.25" customHeight="1" x14ac:dyDescent="0.15">
      <c r="A94" s="3"/>
      <c r="B94" s="5" t="s">
        <v>96</v>
      </c>
      <c r="C94" s="8">
        <v>5312705.2600000007</v>
      </c>
      <c r="D94" s="8">
        <v>250637.77</v>
      </c>
      <c r="E94" s="8">
        <v>9064846.9100000001</v>
      </c>
      <c r="F94" s="8">
        <v>1122555.19</v>
      </c>
      <c r="G94" s="8">
        <f t="shared" si="28"/>
        <v>15750745.130000001</v>
      </c>
      <c r="H94" s="30">
        <v>15750745.129999995</v>
      </c>
      <c r="I94" s="24">
        <f t="shared" ref="I94:I102" si="29">H94-G94</f>
        <v>0</v>
      </c>
    </row>
    <row r="95" spans="1:10" ht="11.25" customHeight="1" x14ac:dyDescent="0.15">
      <c r="A95" s="3"/>
      <c r="B95" s="5" t="s">
        <v>97</v>
      </c>
      <c r="C95" s="8">
        <v>2300000</v>
      </c>
      <c r="D95" s="8">
        <v>980000</v>
      </c>
      <c r="E95" s="8">
        <v>11421037</v>
      </c>
      <c r="F95" s="8">
        <v>2804041</v>
      </c>
      <c r="G95" s="8">
        <f t="shared" si="28"/>
        <v>17505078</v>
      </c>
      <c r="H95" s="30">
        <v>17505078</v>
      </c>
      <c r="I95" s="24">
        <f t="shared" si="29"/>
        <v>0</v>
      </c>
    </row>
    <row r="96" spans="1:10" ht="11.25" customHeight="1" x14ac:dyDescent="0.15">
      <c r="A96" s="3"/>
      <c r="B96" s="5" t="s">
        <v>98</v>
      </c>
      <c r="C96" s="8">
        <v>2652415.2999999998</v>
      </c>
      <c r="D96" s="8">
        <v>20000</v>
      </c>
      <c r="E96" s="8">
        <v>10100122.65</v>
      </c>
      <c r="F96" s="8">
        <v>730422</v>
      </c>
      <c r="G96" s="8">
        <f t="shared" si="28"/>
        <v>13502959.949999999</v>
      </c>
      <c r="H96" s="30">
        <v>13502959.950000001</v>
      </c>
      <c r="I96" s="24">
        <f t="shared" si="29"/>
        <v>0</v>
      </c>
    </row>
    <row r="97" spans="1:10" ht="11.25" customHeight="1" x14ac:dyDescent="0.15">
      <c r="A97" s="3"/>
      <c r="B97" s="5" t="s">
        <v>99</v>
      </c>
      <c r="C97" s="8">
        <v>13067926</v>
      </c>
      <c r="D97" s="8">
        <v>100000</v>
      </c>
      <c r="E97" s="8">
        <v>8948755</v>
      </c>
      <c r="F97" s="8">
        <v>7295105</v>
      </c>
      <c r="G97" s="8">
        <f t="shared" si="28"/>
        <v>29411786</v>
      </c>
      <c r="H97" s="30">
        <v>29411786</v>
      </c>
      <c r="I97" s="24">
        <f t="shared" si="29"/>
        <v>0</v>
      </c>
    </row>
    <row r="98" spans="1:10" ht="11.25" customHeight="1" x14ac:dyDescent="0.15">
      <c r="A98" s="3"/>
      <c r="B98" s="5" t="s">
        <v>100</v>
      </c>
      <c r="C98" s="8">
        <v>4438659.3900000006</v>
      </c>
      <c r="D98" s="8">
        <v>400000</v>
      </c>
      <c r="E98" s="8">
        <v>11205811.859999999</v>
      </c>
      <c r="F98" s="8">
        <v>604256</v>
      </c>
      <c r="G98" s="8">
        <f t="shared" si="28"/>
        <v>16648727.25</v>
      </c>
      <c r="H98" s="30">
        <v>16648727.25</v>
      </c>
      <c r="I98" s="24">
        <f t="shared" si="29"/>
        <v>0</v>
      </c>
    </row>
    <row r="99" spans="1:10" ht="11.25" customHeight="1" x14ac:dyDescent="0.15">
      <c r="A99" s="3"/>
      <c r="B99" s="5" t="s">
        <v>101</v>
      </c>
      <c r="C99" s="8">
        <v>195000</v>
      </c>
      <c r="D99" s="8">
        <v>0</v>
      </c>
      <c r="E99" s="8">
        <v>262059.97</v>
      </c>
      <c r="F99" s="8">
        <v>10000</v>
      </c>
      <c r="G99" s="8">
        <f t="shared" si="28"/>
        <v>467059.97</v>
      </c>
      <c r="H99" s="30">
        <v>195000</v>
      </c>
      <c r="I99" s="24">
        <f t="shared" si="29"/>
        <v>-272059.96999999997</v>
      </c>
      <c r="J99" s="5" t="s">
        <v>114</v>
      </c>
    </row>
    <row r="100" spans="1:10" ht="11.25" customHeight="1" x14ac:dyDescent="0.15">
      <c r="A100" s="3"/>
      <c r="B100" s="5" t="s">
        <v>102</v>
      </c>
      <c r="C100" s="8">
        <v>5479720</v>
      </c>
      <c r="D100" s="8">
        <v>0</v>
      </c>
      <c r="E100" s="8">
        <v>10238575</v>
      </c>
      <c r="F100" s="8">
        <v>2296940</v>
      </c>
      <c r="G100" s="8">
        <f t="shared" si="28"/>
        <v>18015235</v>
      </c>
      <c r="H100" s="30">
        <v>18015235</v>
      </c>
      <c r="I100" s="24">
        <f t="shared" si="29"/>
        <v>0</v>
      </c>
    </row>
    <row r="101" spans="1:10" ht="11.25" customHeight="1" x14ac:dyDescent="0.15">
      <c r="A101" s="3"/>
      <c r="B101" s="5" t="s">
        <v>103</v>
      </c>
      <c r="C101" s="8">
        <v>4976798.4000000004</v>
      </c>
      <c r="D101" s="8">
        <v>0</v>
      </c>
      <c r="E101" s="8">
        <v>14350984.91</v>
      </c>
      <c r="F101" s="8">
        <v>606786</v>
      </c>
      <c r="G101" s="8">
        <f t="shared" si="28"/>
        <v>19934569.310000002</v>
      </c>
      <c r="H101" s="30">
        <v>19934569.309999999</v>
      </c>
      <c r="I101" s="24">
        <f t="shared" si="29"/>
        <v>0</v>
      </c>
    </row>
    <row r="102" spans="1:10" ht="11.25" customHeight="1" x14ac:dyDescent="0.15">
      <c r="A102" s="3"/>
      <c r="B102" s="5" t="s">
        <v>104</v>
      </c>
      <c r="C102" s="8">
        <v>5601263</v>
      </c>
      <c r="D102" s="8">
        <v>319920</v>
      </c>
      <c r="E102" s="8">
        <v>6909713.1500000004</v>
      </c>
      <c r="F102" s="8">
        <v>2395450</v>
      </c>
      <c r="G102" s="8">
        <f t="shared" si="28"/>
        <v>15226346.15</v>
      </c>
      <c r="H102" s="30">
        <v>15225746.15</v>
      </c>
      <c r="I102" s="24">
        <f t="shared" si="29"/>
        <v>-600</v>
      </c>
    </row>
    <row r="103" spans="1:10" s="9" customFormat="1" ht="11.25" customHeight="1" thickBot="1" x14ac:dyDescent="0.2">
      <c r="A103" s="20"/>
      <c r="H103" s="33"/>
    </row>
    <row r="104" spans="1:10" ht="11.25" customHeight="1" x14ac:dyDescent="0.15">
      <c r="A104" s="3"/>
      <c r="B104" s="14" t="s">
        <v>15</v>
      </c>
      <c r="C104" s="17">
        <f>SUM(C105:C113)</f>
        <v>201599506.70249999</v>
      </c>
      <c r="D104" s="17">
        <f t="shared" ref="D104:F104" si="30">SUM(D105:D113)</f>
        <v>1048500</v>
      </c>
      <c r="E104" s="17">
        <f t="shared" si="30"/>
        <v>783650820.21999991</v>
      </c>
      <c r="F104" s="17">
        <f t="shared" si="30"/>
        <v>253428709.16000003</v>
      </c>
      <c r="G104" s="17">
        <f t="shared" ref="G104:G105" si="31">SUM(C104:F104)</f>
        <v>1239727536.0825</v>
      </c>
      <c r="H104" s="32">
        <f>SUM(H105:H113)</f>
        <v>1225356774.0424998</v>
      </c>
      <c r="I104" s="28">
        <f>H104-G104</f>
        <v>-14370762.0400002</v>
      </c>
    </row>
    <row r="105" spans="1:10" ht="11.25" customHeight="1" x14ac:dyDescent="0.15">
      <c r="A105" s="3"/>
      <c r="B105" s="5" t="s">
        <v>105</v>
      </c>
      <c r="C105" s="8">
        <v>26632731.140000001</v>
      </c>
      <c r="D105" s="8">
        <v>250000</v>
      </c>
      <c r="E105" s="8">
        <v>26806244.790000003</v>
      </c>
      <c r="F105" s="8">
        <v>32305132.990000006</v>
      </c>
      <c r="G105" s="8">
        <f t="shared" si="31"/>
        <v>85994108.920000017</v>
      </c>
      <c r="H105" s="30">
        <v>85335790.919999942</v>
      </c>
      <c r="I105" s="24">
        <f t="shared" ref="I105:I113" si="32">H105-G105</f>
        <v>-658318.00000007451</v>
      </c>
    </row>
    <row r="106" spans="1:10" ht="11.25" customHeight="1" x14ac:dyDescent="0.15">
      <c r="A106" s="3"/>
      <c r="B106" s="5" t="s">
        <v>106</v>
      </c>
      <c r="C106" s="8">
        <v>4761132</v>
      </c>
      <c r="D106" s="8">
        <v>0</v>
      </c>
      <c r="E106" s="8">
        <v>5842529.5</v>
      </c>
      <c r="F106" s="8">
        <v>12449319.789999999</v>
      </c>
      <c r="G106" s="8">
        <f>SUM(C106:F106)</f>
        <v>23052981.289999999</v>
      </c>
      <c r="H106" s="30">
        <v>23052981.290000003</v>
      </c>
      <c r="I106" s="24">
        <f t="shared" si="32"/>
        <v>0</v>
      </c>
    </row>
    <row r="107" spans="1:10" ht="11.25" customHeight="1" x14ac:dyDescent="0.15">
      <c r="A107" s="3"/>
      <c r="B107" s="5" t="s">
        <v>107</v>
      </c>
      <c r="C107" s="8">
        <v>99230275</v>
      </c>
      <c r="D107" s="8">
        <v>0</v>
      </c>
      <c r="E107" s="8">
        <v>619831182</v>
      </c>
      <c r="F107" s="8">
        <v>128400000</v>
      </c>
      <c r="G107" s="8">
        <f>SUM(C107:F107)</f>
        <v>847461457</v>
      </c>
      <c r="H107" s="30">
        <v>847461457</v>
      </c>
      <c r="I107" s="24">
        <f t="shared" si="32"/>
        <v>0</v>
      </c>
    </row>
    <row r="108" spans="1:10" ht="11.25" customHeight="1" x14ac:dyDescent="0.15">
      <c r="A108" s="3"/>
      <c r="B108" s="5" t="s">
        <v>108</v>
      </c>
      <c r="C108" s="8">
        <v>9452930</v>
      </c>
      <c r="D108" s="8">
        <v>0</v>
      </c>
      <c r="E108" s="8">
        <v>14531109.16</v>
      </c>
      <c r="F108" s="8">
        <v>12081296.09</v>
      </c>
      <c r="G108" s="8">
        <f t="shared" ref="G108:G113" si="33">SUM(C108:F108)</f>
        <v>36065335.25</v>
      </c>
      <c r="H108" s="30">
        <v>36065335.25</v>
      </c>
      <c r="I108" s="24">
        <f t="shared" si="32"/>
        <v>0</v>
      </c>
    </row>
    <row r="109" spans="1:10" ht="11.25" customHeight="1" x14ac:dyDescent="0.15">
      <c r="A109" s="3"/>
      <c r="B109" s="5" t="s">
        <v>109</v>
      </c>
      <c r="C109" s="8">
        <v>6116826.0299999993</v>
      </c>
      <c r="D109" s="8">
        <v>598500</v>
      </c>
      <c r="E109" s="8">
        <v>6430099.5800000001</v>
      </c>
      <c r="F109" s="8">
        <v>5938641.3800000008</v>
      </c>
      <c r="G109" s="8">
        <f t="shared" si="33"/>
        <v>19084066.990000002</v>
      </c>
      <c r="H109" s="30">
        <v>20134760.960000001</v>
      </c>
      <c r="I109" s="24">
        <f t="shared" si="32"/>
        <v>1050693.9699999988</v>
      </c>
    </row>
    <row r="110" spans="1:10" ht="11.25" customHeight="1" x14ac:dyDescent="0.15">
      <c r="A110" s="3"/>
      <c r="B110" s="5" t="s">
        <v>110</v>
      </c>
      <c r="C110" s="8">
        <v>11867703.780000001</v>
      </c>
      <c r="D110" s="8">
        <v>0</v>
      </c>
      <c r="E110" s="8">
        <v>26121020</v>
      </c>
      <c r="F110" s="8">
        <v>14135018.27</v>
      </c>
      <c r="G110" s="8">
        <f t="shared" si="33"/>
        <v>52123742.049999997</v>
      </c>
      <c r="H110" s="30">
        <v>52123742.049999997</v>
      </c>
      <c r="I110" s="24">
        <f t="shared" si="32"/>
        <v>0</v>
      </c>
    </row>
    <row r="111" spans="1:10" ht="11.25" customHeight="1" x14ac:dyDescent="0.15">
      <c r="A111" s="3"/>
      <c r="B111" s="5" t="s">
        <v>111</v>
      </c>
      <c r="C111" s="8">
        <v>7480804</v>
      </c>
      <c r="D111" s="8">
        <v>50000</v>
      </c>
      <c r="E111" s="8">
        <v>19646110</v>
      </c>
      <c r="F111" s="8">
        <v>5599080</v>
      </c>
      <c r="G111" s="8">
        <f t="shared" si="33"/>
        <v>32775994</v>
      </c>
      <c r="H111" s="30">
        <v>27576864</v>
      </c>
      <c r="I111" s="24">
        <f t="shared" si="32"/>
        <v>-5199130</v>
      </c>
    </row>
    <row r="112" spans="1:10" ht="11.25" customHeight="1" x14ac:dyDescent="0.15">
      <c r="A112" s="3"/>
      <c r="B112" s="5" t="s">
        <v>112</v>
      </c>
      <c r="C112" s="8">
        <v>19461460.9025</v>
      </c>
      <c r="D112" s="8">
        <v>100000</v>
      </c>
      <c r="E112" s="8">
        <v>56198842.029999994</v>
      </c>
      <c r="F112" s="8">
        <v>36108591.200000003</v>
      </c>
      <c r="G112" s="8">
        <f t="shared" si="33"/>
        <v>111868894.13249999</v>
      </c>
      <c r="H112" s="30">
        <v>102304886.1225</v>
      </c>
      <c r="I112" s="24">
        <f t="shared" si="32"/>
        <v>-9564008.0099999905</v>
      </c>
    </row>
    <row r="113" spans="1:10" ht="11.25" customHeight="1" x14ac:dyDescent="0.15">
      <c r="A113" s="3"/>
      <c r="B113" s="5" t="s">
        <v>113</v>
      </c>
      <c r="C113" s="8">
        <v>16595643.85</v>
      </c>
      <c r="D113" s="8">
        <v>50000</v>
      </c>
      <c r="E113" s="8">
        <v>8243683.1600000001</v>
      </c>
      <c r="F113" s="8">
        <v>6411629.4400000004</v>
      </c>
      <c r="G113" s="8">
        <f t="shared" si="33"/>
        <v>31300956.449999999</v>
      </c>
      <c r="H113" s="30">
        <v>31300956.449999996</v>
      </c>
      <c r="I113" s="24">
        <f t="shared" si="32"/>
        <v>0</v>
      </c>
    </row>
    <row r="114" spans="1:10" s="9" customFormat="1" ht="11.25" customHeight="1" thickBot="1" x14ac:dyDescent="0.2">
      <c r="A114" s="20"/>
      <c r="H114" s="33"/>
    </row>
    <row r="115" spans="1:10" ht="11.25" customHeight="1" x14ac:dyDescent="0.15">
      <c r="A115" s="3"/>
      <c r="B115" s="14" t="s">
        <v>16</v>
      </c>
      <c r="C115" s="17">
        <f>SUM(C116:C124)</f>
        <v>91931456.750000015</v>
      </c>
      <c r="D115" s="17">
        <f t="shared" ref="D115:F115" si="34">SUM(D116:D124)</f>
        <v>1343000</v>
      </c>
      <c r="E115" s="17">
        <f t="shared" si="34"/>
        <v>137964417.31999999</v>
      </c>
      <c r="F115" s="17">
        <f t="shared" si="34"/>
        <v>76431859.400000006</v>
      </c>
      <c r="G115" s="17">
        <f t="shared" ref="G115:G124" si="35">SUM(C115:F115)</f>
        <v>307670733.47000003</v>
      </c>
      <c r="H115" s="32">
        <f>SUM(H116:H124)</f>
        <v>303616805.30000001</v>
      </c>
      <c r="I115" s="28">
        <f>H115-G115</f>
        <v>-4053928.1700000167</v>
      </c>
    </row>
    <row r="116" spans="1:10" ht="11.25" customHeight="1" x14ac:dyDescent="0.15">
      <c r="A116" s="3"/>
      <c r="B116" s="5" t="s">
        <v>120</v>
      </c>
      <c r="C116" s="8">
        <v>9957884</v>
      </c>
      <c r="D116" s="8">
        <v>323000</v>
      </c>
      <c r="E116" s="8">
        <v>7001535</v>
      </c>
      <c r="F116" s="8">
        <v>2334653.6</v>
      </c>
      <c r="G116" s="8">
        <f t="shared" si="35"/>
        <v>19617072.600000001</v>
      </c>
      <c r="H116" s="30">
        <v>19580497.600000001</v>
      </c>
      <c r="I116" s="24">
        <f t="shared" ref="I116:I124" si="36">H116-G116</f>
        <v>-36575</v>
      </c>
    </row>
    <row r="117" spans="1:10" ht="11.25" customHeight="1" x14ac:dyDescent="0.15">
      <c r="A117" s="3"/>
      <c r="B117" s="5" t="s">
        <v>121</v>
      </c>
      <c r="C117" s="8">
        <v>6938530.1399999997</v>
      </c>
      <c r="D117" s="8">
        <v>0</v>
      </c>
      <c r="E117" s="8">
        <v>9011786.5099999998</v>
      </c>
      <c r="F117" s="8">
        <v>5454710</v>
      </c>
      <c r="G117" s="8">
        <f t="shared" si="35"/>
        <v>21405026.649999999</v>
      </c>
      <c r="H117" s="30">
        <v>21405026.649999999</v>
      </c>
      <c r="I117" s="24">
        <f t="shared" si="36"/>
        <v>0</v>
      </c>
    </row>
    <row r="118" spans="1:10" ht="11.25" customHeight="1" x14ac:dyDescent="0.15">
      <c r="A118" s="3"/>
      <c r="B118" s="5" t="s">
        <v>122</v>
      </c>
      <c r="C118" s="8">
        <v>6395885.1900000004</v>
      </c>
      <c r="D118" s="8">
        <v>520000</v>
      </c>
      <c r="E118" s="8">
        <v>6702181.25</v>
      </c>
      <c r="F118" s="8">
        <v>8281884.5999999996</v>
      </c>
      <c r="G118" s="8">
        <f t="shared" si="35"/>
        <v>21899951.039999999</v>
      </c>
      <c r="H118" s="30">
        <v>20729879.739999998</v>
      </c>
      <c r="I118" s="24">
        <f t="shared" si="36"/>
        <v>-1170071.3000000007</v>
      </c>
    </row>
    <row r="119" spans="1:10" ht="11.25" customHeight="1" x14ac:dyDescent="0.15">
      <c r="A119" s="3"/>
      <c r="B119" s="5" t="s">
        <v>123</v>
      </c>
      <c r="C119" s="8">
        <v>21776938.100000001</v>
      </c>
      <c r="D119" s="8">
        <v>0</v>
      </c>
      <c r="E119" s="8">
        <v>60379577.020000003</v>
      </c>
      <c r="F119" s="8">
        <v>21419866.609999999</v>
      </c>
      <c r="G119" s="8">
        <f t="shared" si="35"/>
        <v>103576381.73</v>
      </c>
      <c r="H119" s="30">
        <v>103576381.73</v>
      </c>
      <c r="I119" s="24">
        <f t="shared" si="36"/>
        <v>0</v>
      </c>
    </row>
    <row r="120" spans="1:10" ht="11.25" customHeight="1" x14ac:dyDescent="0.15">
      <c r="A120" s="3"/>
      <c r="B120" s="5" t="s">
        <v>124</v>
      </c>
      <c r="C120" s="8">
        <v>2459244</v>
      </c>
      <c r="D120" s="8">
        <v>0</v>
      </c>
      <c r="E120" s="8">
        <v>6985520</v>
      </c>
      <c r="F120" s="8">
        <v>6347845.9900000002</v>
      </c>
      <c r="G120" s="8">
        <f t="shared" si="35"/>
        <v>15792609.99</v>
      </c>
      <c r="H120" s="30">
        <v>15792609.99</v>
      </c>
      <c r="I120" s="24">
        <f t="shared" si="36"/>
        <v>0</v>
      </c>
    </row>
    <row r="121" spans="1:10" ht="11.25" customHeight="1" x14ac:dyDescent="0.15">
      <c r="A121" s="3"/>
      <c r="B121" s="5" t="s">
        <v>125</v>
      </c>
      <c r="C121" s="8">
        <v>12985500</v>
      </c>
      <c r="D121" s="27">
        <v>500000</v>
      </c>
      <c r="E121" s="8">
        <v>27630000</v>
      </c>
      <c r="F121" s="8">
        <v>18715000</v>
      </c>
      <c r="G121" s="8">
        <f t="shared" si="35"/>
        <v>59830500</v>
      </c>
      <c r="H121" s="30">
        <v>59830500</v>
      </c>
      <c r="I121" s="24">
        <f t="shared" si="36"/>
        <v>0</v>
      </c>
    </row>
    <row r="122" spans="1:10" ht="11.25" customHeight="1" x14ac:dyDescent="0.15">
      <c r="A122" s="3"/>
      <c r="B122" s="5" t="s">
        <v>126</v>
      </c>
      <c r="C122" s="8">
        <v>3873088.35</v>
      </c>
      <c r="D122" s="8">
        <v>0</v>
      </c>
      <c r="E122" s="8">
        <v>8663721.7200000007</v>
      </c>
      <c r="F122" s="8">
        <v>8402607.1300000008</v>
      </c>
      <c r="G122" s="8">
        <f t="shared" si="35"/>
        <v>20939417.200000003</v>
      </c>
      <c r="H122" s="30">
        <v>20734617.199999999</v>
      </c>
      <c r="I122" s="24">
        <f t="shared" si="36"/>
        <v>-204800.00000000373</v>
      </c>
    </row>
    <row r="123" spans="1:10" ht="11.25" customHeight="1" x14ac:dyDescent="0.15">
      <c r="A123" s="3"/>
      <c r="B123" s="5" t="s">
        <v>127</v>
      </c>
      <c r="C123" s="8">
        <v>6779700.9900000002</v>
      </c>
      <c r="D123" s="8">
        <v>0</v>
      </c>
      <c r="E123" s="8">
        <v>7271048</v>
      </c>
      <c r="F123" s="8">
        <v>3315309.6</v>
      </c>
      <c r="G123" s="8">
        <f t="shared" si="35"/>
        <v>17366058.59</v>
      </c>
      <c r="H123" s="30">
        <v>17148558.59</v>
      </c>
      <c r="I123" s="24">
        <f t="shared" si="36"/>
        <v>-217500</v>
      </c>
    </row>
    <row r="124" spans="1:10" ht="11.25" customHeight="1" x14ac:dyDescent="0.15">
      <c r="A124" s="3"/>
      <c r="B124" s="5" t="s">
        <v>128</v>
      </c>
      <c r="C124" s="8">
        <v>20764685.98</v>
      </c>
      <c r="D124" s="8">
        <v>0</v>
      </c>
      <c r="E124" s="8">
        <v>4319047.82</v>
      </c>
      <c r="F124" s="8">
        <v>2159981.87</v>
      </c>
      <c r="G124" s="8">
        <f t="shared" si="35"/>
        <v>27243715.670000002</v>
      </c>
      <c r="H124" s="30">
        <v>24818733.799999997</v>
      </c>
      <c r="I124" s="24">
        <f t="shared" si="36"/>
        <v>-2424981.8700000048</v>
      </c>
      <c r="J124" s="5" t="s">
        <v>129</v>
      </c>
    </row>
    <row r="125" spans="1:10" s="9" customFormat="1" ht="11.25" customHeight="1" thickBot="1" x14ac:dyDescent="0.2">
      <c r="A125" s="20"/>
      <c r="H125" s="33"/>
    </row>
    <row r="126" spans="1:10" ht="11.25" customHeight="1" x14ac:dyDescent="0.15">
      <c r="A126" s="3"/>
      <c r="B126" s="14" t="s">
        <v>17</v>
      </c>
      <c r="C126" s="17">
        <f>SUM(C127:C139)</f>
        <v>140354961.84000003</v>
      </c>
      <c r="D126" s="17">
        <f t="shared" ref="D126:F126" si="37">SUM(D127:D139)</f>
        <v>1571461.6</v>
      </c>
      <c r="E126" s="17">
        <f t="shared" si="37"/>
        <v>231268598.52000001</v>
      </c>
      <c r="F126" s="17">
        <f t="shared" si="37"/>
        <v>75541417.559999987</v>
      </c>
      <c r="G126" s="17">
        <f t="shared" ref="G126:G139" si="38">SUM(C126:F126)</f>
        <v>448736439.52000004</v>
      </c>
      <c r="H126" s="32">
        <f>SUM(H127:H139)</f>
        <v>446446071.52000004</v>
      </c>
      <c r="I126" s="28">
        <f>H126-G126</f>
        <v>-2290368</v>
      </c>
    </row>
    <row r="127" spans="1:10" ht="11.25" customHeight="1" x14ac:dyDescent="0.15">
      <c r="A127" s="3"/>
      <c r="B127" s="5" t="s">
        <v>130</v>
      </c>
      <c r="C127" s="8">
        <v>8192248</v>
      </c>
      <c r="D127" s="8">
        <v>0</v>
      </c>
      <c r="E127" s="8">
        <v>31977614.34</v>
      </c>
      <c r="F127" s="8">
        <v>1444000</v>
      </c>
      <c r="G127" s="8">
        <f t="shared" si="38"/>
        <v>41613862.340000004</v>
      </c>
      <c r="H127" s="30">
        <v>41613862.340000004</v>
      </c>
      <c r="I127" s="24">
        <f t="shared" ref="I127:I139" si="39">H127-G127</f>
        <v>0</v>
      </c>
    </row>
    <row r="128" spans="1:10" ht="11.25" customHeight="1" x14ac:dyDescent="0.15">
      <c r="A128" s="3"/>
      <c r="B128" s="5" t="s">
        <v>131</v>
      </c>
      <c r="C128" s="8">
        <v>2616449</v>
      </c>
      <c r="D128" s="8">
        <v>0</v>
      </c>
      <c r="E128" s="8">
        <v>27457259</v>
      </c>
      <c r="F128" s="8">
        <v>11800262.220000001</v>
      </c>
      <c r="G128" s="8">
        <f t="shared" si="38"/>
        <v>41873970.219999999</v>
      </c>
      <c r="H128" s="30">
        <v>41873970.219999999</v>
      </c>
      <c r="I128" s="24">
        <f t="shared" si="39"/>
        <v>0</v>
      </c>
    </row>
    <row r="129" spans="1:10" ht="11.25" customHeight="1" x14ac:dyDescent="0.15">
      <c r="A129" s="3"/>
      <c r="B129" s="5" t="s">
        <v>132</v>
      </c>
      <c r="C129" s="8">
        <v>4824948.8</v>
      </c>
      <c r="D129" s="8">
        <v>0</v>
      </c>
      <c r="E129" s="8">
        <v>8516973</v>
      </c>
      <c r="F129" s="8">
        <v>6455574</v>
      </c>
      <c r="G129" s="8">
        <f t="shared" si="38"/>
        <v>19797495.800000001</v>
      </c>
      <c r="H129" s="30">
        <v>19797495.800000001</v>
      </c>
      <c r="I129" s="24">
        <f t="shared" si="39"/>
        <v>0</v>
      </c>
    </row>
    <row r="130" spans="1:10" ht="11.25" customHeight="1" x14ac:dyDescent="0.15">
      <c r="A130" s="3"/>
      <c r="B130" s="5" t="s">
        <v>133</v>
      </c>
      <c r="C130" s="8">
        <v>55825834.32</v>
      </c>
      <c r="D130" s="8">
        <v>0</v>
      </c>
      <c r="E130" s="8">
        <v>70970667.719999999</v>
      </c>
      <c r="F130" s="8">
        <v>10484572.310000001</v>
      </c>
      <c r="G130" s="8">
        <f>SUM(C130:F130)</f>
        <v>137281074.34999999</v>
      </c>
      <c r="H130" s="30">
        <v>137281074.34999999</v>
      </c>
      <c r="I130" s="24">
        <f t="shared" si="39"/>
        <v>0</v>
      </c>
    </row>
    <row r="131" spans="1:10" ht="11.25" customHeight="1" x14ac:dyDescent="0.15">
      <c r="A131" s="3"/>
      <c r="B131" s="5" t="s">
        <v>134</v>
      </c>
      <c r="C131" s="8">
        <v>13884714.119999999</v>
      </c>
      <c r="D131" s="8">
        <v>393000</v>
      </c>
      <c r="E131" s="8">
        <v>0</v>
      </c>
      <c r="F131" s="8">
        <v>5862450.46</v>
      </c>
      <c r="G131" s="8">
        <f t="shared" si="38"/>
        <v>20140164.579999998</v>
      </c>
      <c r="H131" s="30">
        <v>20140164.579999998</v>
      </c>
      <c r="I131" s="24">
        <f t="shared" si="39"/>
        <v>0</v>
      </c>
    </row>
    <row r="132" spans="1:10" ht="11.25" customHeight="1" x14ac:dyDescent="0.15">
      <c r="A132" s="3"/>
      <c r="B132" s="5" t="s">
        <v>135</v>
      </c>
      <c r="C132" s="8">
        <v>3982908.14</v>
      </c>
      <c r="D132" s="8">
        <v>0</v>
      </c>
      <c r="E132" s="8">
        <v>4782863.55</v>
      </c>
      <c r="F132" s="8">
        <v>10142012.720000001</v>
      </c>
      <c r="G132" s="8">
        <f t="shared" si="38"/>
        <v>18907784.41</v>
      </c>
      <c r="H132" s="30">
        <v>18907784.41</v>
      </c>
      <c r="I132" s="24">
        <f t="shared" si="39"/>
        <v>0</v>
      </c>
    </row>
    <row r="133" spans="1:10" ht="11.25" customHeight="1" x14ac:dyDescent="0.15">
      <c r="A133" s="3"/>
      <c r="B133" s="5" t="s">
        <v>136</v>
      </c>
      <c r="C133" s="8">
        <v>8649189.8100000005</v>
      </c>
      <c r="D133" s="8">
        <v>380000</v>
      </c>
      <c r="E133" s="8">
        <v>14732900.65</v>
      </c>
      <c r="F133" s="8">
        <v>8289374.1500000004</v>
      </c>
      <c r="G133" s="8">
        <f t="shared" si="38"/>
        <v>32051464.609999999</v>
      </c>
      <c r="H133" s="30">
        <v>31871464.609999999</v>
      </c>
      <c r="I133" s="24">
        <f t="shared" si="39"/>
        <v>-180000</v>
      </c>
    </row>
    <row r="134" spans="1:10" ht="11.25" customHeight="1" x14ac:dyDescent="0.15">
      <c r="A134" s="3"/>
      <c r="B134" s="5" t="s">
        <v>137</v>
      </c>
      <c r="C134" s="8">
        <v>8200038.7800000003</v>
      </c>
      <c r="D134" s="8">
        <v>568461.6</v>
      </c>
      <c r="E134" s="8">
        <v>20989659.43</v>
      </c>
      <c r="F134" s="8">
        <v>1285964</v>
      </c>
      <c r="G134" s="8">
        <f t="shared" si="38"/>
        <v>31044123.810000002</v>
      </c>
      <c r="H134" s="30">
        <v>31044123.809999999</v>
      </c>
      <c r="I134" s="24">
        <f t="shared" si="39"/>
        <v>0</v>
      </c>
    </row>
    <row r="135" spans="1:10" ht="11.25" customHeight="1" x14ac:dyDescent="0.15">
      <c r="A135" s="3"/>
      <c r="B135" s="5" t="s">
        <v>138</v>
      </c>
      <c r="C135" s="8">
        <v>7585913.5099999998</v>
      </c>
      <c r="D135" s="8">
        <v>230000</v>
      </c>
      <c r="E135" s="8">
        <v>6649206.7000000002</v>
      </c>
      <c r="F135" s="8">
        <v>5540694.9699999997</v>
      </c>
      <c r="G135" s="8">
        <f t="shared" si="38"/>
        <v>20005815.18</v>
      </c>
      <c r="H135" s="30">
        <v>20005815.18</v>
      </c>
      <c r="I135" s="24">
        <f t="shared" si="39"/>
        <v>0</v>
      </c>
    </row>
    <row r="136" spans="1:10" ht="11.25" customHeight="1" x14ac:dyDescent="0.15">
      <c r="A136" s="3"/>
      <c r="B136" s="5" t="s">
        <v>139</v>
      </c>
      <c r="C136" s="8">
        <v>1992230.64</v>
      </c>
      <c r="D136" s="8">
        <v>0</v>
      </c>
      <c r="E136" s="8">
        <v>9545717.5199999996</v>
      </c>
      <c r="F136" s="8">
        <v>399908.4</v>
      </c>
      <c r="G136" s="8">
        <f>SUM(C136:F136)</f>
        <v>11937856.560000001</v>
      </c>
      <c r="H136" s="30">
        <v>11937856.560000001</v>
      </c>
      <c r="I136" s="24">
        <f t="shared" si="39"/>
        <v>0</v>
      </c>
    </row>
    <row r="137" spans="1:10" ht="11.25" customHeight="1" x14ac:dyDescent="0.15">
      <c r="A137" s="3"/>
      <c r="B137" s="5" t="s">
        <v>140</v>
      </c>
      <c r="C137" s="8">
        <v>3933005</v>
      </c>
      <c r="D137" s="8">
        <v>0</v>
      </c>
      <c r="E137" s="8">
        <v>18034786.66</v>
      </c>
      <c r="F137" s="8">
        <v>0</v>
      </c>
      <c r="G137" s="8">
        <f t="shared" si="38"/>
        <v>21967791.66</v>
      </c>
      <c r="H137" s="30">
        <v>19957423.66</v>
      </c>
      <c r="I137" s="24">
        <f t="shared" si="39"/>
        <v>-2010368</v>
      </c>
      <c r="J137" s="5" t="s">
        <v>191</v>
      </c>
    </row>
    <row r="138" spans="1:10" ht="11.25" customHeight="1" x14ac:dyDescent="0.15">
      <c r="A138" s="3"/>
      <c r="B138" s="5" t="s">
        <v>141</v>
      </c>
      <c r="C138" s="8">
        <v>16625807.789999999</v>
      </c>
      <c r="D138" s="8">
        <v>0</v>
      </c>
      <c r="E138" s="8">
        <v>12960493.73</v>
      </c>
      <c r="F138" s="8">
        <v>6452099.5899999999</v>
      </c>
      <c r="G138" s="8">
        <f t="shared" si="38"/>
        <v>36038401.109999999</v>
      </c>
      <c r="H138" s="30">
        <v>35938401.109999999</v>
      </c>
      <c r="I138" s="24">
        <f t="shared" si="39"/>
        <v>-100000</v>
      </c>
      <c r="J138" s="5" t="s">
        <v>192</v>
      </c>
    </row>
    <row r="139" spans="1:10" ht="11.25" customHeight="1" x14ac:dyDescent="0.15">
      <c r="A139" s="3"/>
      <c r="B139" s="5" t="s">
        <v>142</v>
      </c>
      <c r="C139" s="8">
        <v>4041673.93</v>
      </c>
      <c r="D139" s="8">
        <v>0</v>
      </c>
      <c r="E139" s="8">
        <v>4650456.22</v>
      </c>
      <c r="F139" s="8">
        <v>7384504.7400000002</v>
      </c>
      <c r="G139" s="8">
        <f t="shared" si="38"/>
        <v>16076634.890000001</v>
      </c>
      <c r="H139" s="30">
        <v>16076634.890000001</v>
      </c>
      <c r="I139" s="24">
        <f t="shared" si="39"/>
        <v>0</v>
      </c>
    </row>
    <row r="140" spans="1:10" s="9" customFormat="1" ht="11.25" customHeight="1" thickBot="1" x14ac:dyDescent="0.2">
      <c r="A140" s="20"/>
      <c r="H140" s="33"/>
    </row>
    <row r="141" spans="1:10" ht="11.25" customHeight="1" x14ac:dyDescent="0.15">
      <c r="A141" s="3"/>
      <c r="B141" s="14" t="s">
        <v>18</v>
      </c>
      <c r="C141" s="17">
        <f>SUM(C142:C153)</f>
        <v>34736290</v>
      </c>
      <c r="D141" s="17">
        <f t="shared" ref="D141:F141" si="40">SUM(D142:D153)</f>
        <v>2880655.61</v>
      </c>
      <c r="E141" s="17">
        <f t="shared" si="40"/>
        <v>168234110.59999996</v>
      </c>
      <c r="F141" s="17">
        <f t="shared" si="40"/>
        <v>44316330.600000001</v>
      </c>
      <c r="G141" s="17">
        <f t="shared" ref="G141:G152" si="41">SUM(C141:F141)</f>
        <v>250167386.80999997</v>
      </c>
      <c r="H141" s="32">
        <f>SUM(H142:H153)</f>
        <v>242259364.56999999</v>
      </c>
      <c r="I141" s="28">
        <f>H141-G141</f>
        <v>-7908022.2399999797</v>
      </c>
    </row>
    <row r="142" spans="1:10" ht="11.25" customHeight="1" x14ac:dyDescent="0.15">
      <c r="A142" s="3"/>
      <c r="B142" s="5" t="s">
        <v>143</v>
      </c>
      <c r="C142" s="8">
        <v>3017487.04</v>
      </c>
      <c r="D142" s="8">
        <v>963538.45</v>
      </c>
      <c r="E142" s="8">
        <v>7911386.2000000002</v>
      </c>
      <c r="F142" s="8">
        <v>1895932.9</v>
      </c>
      <c r="G142" s="8">
        <f t="shared" si="41"/>
        <v>13788344.590000002</v>
      </c>
      <c r="H142" s="30">
        <v>13788344.59</v>
      </c>
      <c r="I142" s="24">
        <f t="shared" ref="I142:I153" si="42">H142-G142</f>
        <v>0</v>
      </c>
    </row>
    <row r="143" spans="1:10" ht="11.25" customHeight="1" x14ac:dyDescent="0.15">
      <c r="A143" s="3"/>
      <c r="B143" s="5" t="s">
        <v>144</v>
      </c>
      <c r="C143" s="8">
        <v>2060543.3</v>
      </c>
      <c r="D143" s="8">
        <v>295385</v>
      </c>
      <c r="E143" s="8">
        <v>13587285.380000001</v>
      </c>
      <c r="F143" s="8">
        <v>2269708.08</v>
      </c>
      <c r="G143" s="8">
        <f t="shared" si="41"/>
        <v>18212921.759999998</v>
      </c>
      <c r="H143" s="30">
        <v>18212921.760000002</v>
      </c>
      <c r="I143" s="24">
        <f t="shared" si="42"/>
        <v>0</v>
      </c>
    </row>
    <row r="144" spans="1:10" ht="11.25" customHeight="1" x14ac:dyDescent="0.15">
      <c r="A144" s="3"/>
      <c r="B144" s="5" t="s">
        <v>145</v>
      </c>
      <c r="C144" s="8">
        <v>4201740</v>
      </c>
      <c r="D144" s="8">
        <v>584600</v>
      </c>
      <c r="E144" s="8">
        <v>25660797.77</v>
      </c>
      <c r="F144" s="8">
        <v>2258254.5</v>
      </c>
      <c r="G144" s="8">
        <f t="shared" si="41"/>
        <v>32705392.27</v>
      </c>
      <c r="H144" s="30">
        <v>28950597.609999999</v>
      </c>
      <c r="I144" s="24">
        <f t="shared" si="42"/>
        <v>-3754794.66</v>
      </c>
      <c r="J144" s="5" t="s">
        <v>193</v>
      </c>
    </row>
    <row r="145" spans="1:10" ht="11.25" customHeight="1" x14ac:dyDescent="0.15">
      <c r="A145" s="3"/>
      <c r="B145" s="5" t="s">
        <v>146</v>
      </c>
      <c r="C145" s="8">
        <v>2729156</v>
      </c>
      <c r="D145" s="8">
        <v>0</v>
      </c>
      <c r="E145" s="8">
        <v>28068670</v>
      </c>
      <c r="F145" s="8">
        <v>11582496</v>
      </c>
      <c r="G145" s="8">
        <f>SUM(C145:F145)</f>
        <v>42380322</v>
      </c>
      <c r="H145" s="30">
        <v>42380322</v>
      </c>
      <c r="I145" s="24">
        <f t="shared" si="42"/>
        <v>0</v>
      </c>
    </row>
    <row r="146" spans="1:10" ht="11.25" customHeight="1" x14ac:dyDescent="0.15">
      <c r="A146" s="3"/>
      <c r="B146" s="5" t="s">
        <v>147</v>
      </c>
      <c r="C146" s="8">
        <v>4545633.38</v>
      </c>
      <c r="D146" s="8">
        <v>176720.16</v>
      </c>
      <c r="E146" s="8">
        <v>14099691.83</v>
      </c>
      <c r="F146" s="8">
        <v>951552.38</v>
      </c>
      <c r="G146" s="8">
        <f t="shared" si="41"/>
        <v>19773597.75</v>
      </c>
      <c r="H146" s="30">
        <v>19739097.75</v>
      </c>
      <c r="I146" s="24">
        <f t="shared" si="42"/>
        <v>-34500</v>
      </c>
      <c r="J146" s="5" t="s">
        <v>194</v>
      </c>
    </row>
    <row r="147" spans="1:10" ht="11.25" customHeight="1" x14ac:dyDescent="0.15">
      <c r="A147" s="3"/>
      <c r="B147" s="5" t="s">
        <v>148</v>
      </c>
      <c r="C147" s="8">
        <v>1233313.55</v>
      </c>
      <c r="D147" s="8">
        <v>349116</v>
      </c>
      <c r="E147" s="8">
        <v>11508543</v>
      </c>
      <c r="F147" s="8">
        <v>1181265.4099999999</v>
      </c>
      <c r="G147" s="8">
        <f t="shared" si="41"/>
        <v>14272237.960000001</v>
      </c>
      <c r="H147" s="30">
        <v>14342237.960000001</v>
      </c>
      <c r="I147" s="24">
        <f t="shared" si="42"/>
        <v>70000</v>
      </c>
      <c r="J147" s="5" t="s">
        <v>195</v>
      </c>
    </row>
    <row r="148" spans="1:10" ht="11.25" customHeight="1" x14ac:dyDescent="0.15">
      <c r="A148" s="3"/>
      <c r="B148" s="5" t="s">
        <v>149</v>
      </c>
      <c r="C148" s="8">
        <v>3717333.08</v>
      </c>
      <c r="D148" s="8">
        <v>105000</v>
      </c>
      <c r="E148" s="8">
        <v>3103258.58</v>
      </c>
      <c r="F148" s="8">
        <v>9071724.5099999998</v>
      </c>
      <c r="G148" s="8">
        <f t="shared" si="41"/>
        <v>15997316.17</v>
      </c>
      <c r="H148" s="30">
        <v>12771796.82</v>
      </c>
      <c r="I148" s="24">
        <f t="shared" si="42"/>
        <v>-3225519.3499999996</v>
      </c>
      <c r="J148" s="5" t="s">
        <v>196</v>
      </c>
    </row>
    <row r="149" spans="1:10" ht="11.25" customHeight="1" x14ac:dyDescent="0.15">
      <c r="A149" s="3"/>
      <c r="B149" s="5" t="s">
        <v>150</v>
      </c>
      <c r="C149" s="8">
        <v>7400898.9399999985</v>
      </c>
      <c r="D149" s="8">
        <v>300000</v>
      </c>
      <c r="E149" s="8">
        <v>44956495.229999997</v>
      </c>
      <c r="F149" s="8">
        <v>2653904.1</v>
      </c>
      <c r="G149" s="8">
        <f>SUM(C149:F149)</f>
        <v>55311298.269999996</v>
      </c>
      <c r="H149" s="30">
        <v>54254386.039999999</v>
      </c>
      <c r="I149" s="24">
        <f t="shared" si="42"/>
        <v>-1056912.2299999967</v>
      </c>
      <c r="J149" s="5" t="s">
        <v>197</v>
      </c>
    </row>
    <row r="150" spans="1:10" ht="11.25" customHeight="1" x14ac:dyDescent="0.15">
      <c r="A150" s="3"/>
      <c r="B150" s="5" t="s">
        <v>151</v>
      </c>
      <c r="C150" s="8">
        <v>0</v>
      </c>
      <c r="D150" s="8">
        <v>0</v>
      </c>
      <c r="E150" s="8">
        <v>0</v>
      </c>
      <c r="F150" s="8">
        <v>1337838.72</v>
      </c>
      <c r="G150" s="8">
        <f t="shared" si="41"/>
        <v>1337838.72</v>
      </c>
      <c r="H150" s="30">
        <v>1337838.72</v>
      </c>
      <c r="I150" s="24">
        <f t="shared" si="42"/>
        <v>0</v>
      </c>
    </row>
    <row r="151" spans="1:10" ht="11.25" customHeight="1" x14ac:dyDescent="0.15">
      <c r="A151" s="3"/>
      <c r="B151" s="5" t="s">
        <v>152</v>
      </c>
      <c r="C151" s="8">
        <v>434746.07</v>
      </c>
      <c r="D151" s="8">
        <v>106296</v>
      </c>
      <c r="E151" s="8">
        <v>412402.1</v>
      </c>
      <c r="F151" s="8">
        <v>0</v>
      </c>
      <c r="G151" s="8">
        <f t="shared" si="41"/>
        <v>953444.17</v>
      </c>
      <c r="H151" s="30">
        <v>847148.16999999993</v>
      </c>
      <c r="I151" s="24">
        <f t="shared" si="42"/>
        <v>-106296.00000000012</v>
      </c>
      <c r="J151" s="5" t="s">
        <v>198</v>
      </c>
    </row>
    <row r="152" spans="1:10" ht="11.25" customHeight="1" x14ac:dyDescent="0.15">
      <c r="A152" s="3"/>
      <c r="B152" s="5" t="s">
        <v>153</v>
      </c>
      <c r="C152" s="8">
        <v>2693035.64</v>
      </c>
      <c r="D152" s="8">
        <v>0</v>
      </c>
      <c r="E152" s="8">
        <v>12051241.51</v>
      </c>
      <c r="F152" s="8">
        <v>505749</v>
      </c>
      <c r="G152" s="8">
        <f t="shared" si="41"/>
        <v>15250026.15</v>
      </c>
      <c r="H152" s="30">
        <v>15450026.149999999</v>
      </c>
      <c r="I152" s="24">
        <f t="shared" si="42"/>
        <v>199999.99999999814</v>
      </c>
      <c r="J152" s="5" t="s">
        <v>199</v>
      </c>
    </row>
    <row r="153" spans="1:10" ht="11.25" customHeight="1" x14ac:dyDescent="0.15">
      <c r="A153" s="3"/>
      <c r="B153" s="5" t="s">
        <v>154</v>
      </c>
      <c r="C153" s="8">
        <v>2702403</v>
      </c>
      <c r="D153" s="8">
        <v>0</v>
      </c>
      <c r="E153" s="8">
        <v>6874339</v>
      </c>
      <c r="F153" s="8">
        <v>10607905</v>
      </c>
      <c r="G153" s="8">
        <f>SUM(C153:F153)</f>
        <v>20184647</v>
      </c>
      <c r="H153" s="30">
        <v>20184647</v>
      </c>
      <c r="I153" s="24">
        <f t="shared" si="42"/>
        <v>0</v>
      </c>
    </row>
    <row r="154" spans="1:10" s="9" customFormat="1" ht="11.25" customHeight="1" thickBot="1" x14ac:dyDescent="0.2">
      <c r="A154" s="20"/>
      <c r="H154" s="33"/>
    </row>
    <row r="155" spans="1:10" ht="11.25" customHeight="1" x14ac:dyDescent="0.15">
      <c r="A155" s="3"/>
      <c r="B155" s="14" t="s">
        <v>19</v>
      </c>
      <c r="C155" s="17">
        <f>SUM(C156:C163)</f>
        <v>109413896.41999999</v>
      </c>
      <c r="D155" s="17">
        <f t="shared" ref="D155:F155" si="43">SUM(D156:D163)</f>
        <v>6659256.5700000003</v>
      </c>
      <c r="E155" s="17">
        <f t="shared" si="43"/>
        <v>149526741.93000001</v>
      </c>
      <c r="F155" s="17">
        <f t="shared" si="43"/>
        <v>136962970.20999998</v>
      </c>
      <c r="G155" s="17">
        <f t="shared" ref="G155:G163" si="44">SUM(C155:F155)</f>
        <v>402562865.13</v>
      </c>
      <c r="H155" s="32">
        <f>SUM(H156:H163)</f>
        <v>402562565.13</v>
      </c>
      <c r="I155" s="28">
        <f>H155-G155</f>
        <v>-300</v>
      </c>
    </row>
    <row r="156" spans="1:10" ht="11.25" customHeight="1" x14ac:dyDescent="0.15">
      <c r="A156" s="3"/>
      <c r="B156" s="5" t="s">
        <v>155</v>
      </c>
      <c r="C156" s="8">
        <v>16646203</v>
      </c>
      <c r="D156" s="8">
        <v>0</v>
      </c>
      <c r="E156" s="8">
        <v>37756862</v>
      </c>
      <c r="F156" s="8">
        <v>5397640.5499999998</v>
      </c>
      <c r="G156" s="8">
        <f>SUM(C156:F156)</f>
        <v>59800705.549999997</v>
      </c>
      <c r="H156" s="30">
        <v>59800705.549999997</v>
      </c>
      <c r="I156" s="24">
        <f t="shared" ref="I156:I163" si="45">H156-G156</f>
        <v>0</v>
      </c>
    </row>
    <row r="157" spans="1:10" ht="11.25" customHeight="1" x14ac:dyDescent="0.15">
      <c r="A157" s="3"/>
      <c r="B157" s="5" t="s">
        <v>156</v>
      </c>
      <c r="C157" s="8">
        <v>12674867</v>
      </c>
      <c r="D157" s="8">
        <v>343000</v>
      </c>
      <c r="E157" s="8">
        <v>12431226</v>
      </c>
      <c r="F157" s="8">
        <v>25951771</v>
      </c>
      <c r="G157" s="8">
        <f t="shared" si="44"/>
        <v>51400864</v>
      </c>
      <c r="H157" s="30">
        <v>51400564</v>
      </c>
      <c r="I157" s="24">
        <f t="shared" si="45"/>
        <v>-300</v>
      </c>
    </row>
    <row r="158" spans="1:10" ht="11.25" customHeight="1" x14ac:dyDescent="0.15">
      <c r="A158" s="3"/>
      <c r="B158" s="5" t="s">
        <v>157</v>
      </c>
      <c r="C158" s="8">
        <v>541640</v>
      </c>
      <c r="D158" s="8">
        <v>1000000</v>
      </c>
      <c r="E158" s="8">
        <v>7498130.1299999999</v>
      </c>
      <c r="F158" s="8">
        <v>9747550.8699999992</v>
      </c>
      <c r="G158" s="8">
        <f t="shared" si="44"/>
        <v>18787321</v>
      </c>
      <c r="H158" s="30">
        <v>18787321</v>
      </c>
      <c r="I158" s="24">
        <f t="shared" si="45"/>
        <v>0</v>
      </c>
    </row>
    <row r="159" spans="1:10" ht="11.25" customHeight="1" x14ac:dyDescent="0.15">
      <c r="A159" s="3"/>
      <c r="B159" s="5" t="s">
        <v>158</v>
      </c>
      <c r="C159" s="8">
        <v>12137660</v>
      </c>
      <c r="D159" s="8">
        <v>0</v>
      </c>
      <c r="E159" s="8">
        <v>30978547.16</v>
      </c>
      <c r="F159" s="8">
        <v>35399589.399999999</v>
      </c>
      <c r="G159" s="8">
        <f>SUM(C159:F159)</f>
        <v>78515796.560000002</v>
      </c>
      <c r="H159" s="30">
        <v>78515796.560000002</v>
      </c>
      <c r="I159" s="24">
        <f t="shared" si="45"/>
        <v>0</v>
      </c>
    </row>
    <row r="160" spans="1:10" ht="11.25" customHeight="1" x14ac:dyDescent="0.15">
      <c r="A160" s="3"/>
      <c r="B160" s="5" t="s">
        <v>159</v>
      </c>
      <c r="C160" s="8">
        <v>12790505.66</v>
      </c>
      <c r="D160" s="8">
        <v>390000</v>
      </c>
      <c r="E160" s="8">
        <v>13644383.640000001</v>
      </c>
      <c r="F160" s="8">
        <v>9368601.6500000004</v>
      </c>
      <c r="G160" s="8">
        <f t="shared" si="44"/>
        <v>36193490.950000003</v>
      </c>
      <c r="H160" s="30">
        <v>36193490.950000003</v>
      </c>
      <c r="I160" s="24">
        <f t="shared" si="45"/>
        <v>0</v>
      </c>
    </row>
    <row r="161" spans="1:9" ht="11.25" customHeight="1" x14ac:dyDescent="0.15">
      <c r="A161" s="3"/>
      <c r="B161" s="5" t="s">
        <v>160</v>
      </c>
      <c r="C161" s="8">
        <v>42181708.759999998</v>
      </c>
      <c r="D161" s="27">
        <v>1486149</v>
      </c>
      <c r="E161" s="8">
        <v>15573932</v>
      </c>
      <c r="F161" s="8">
        <v>16103469</v>
      </c>
      <c r="G161" s="8">
        <f t="shared" si="44"/>
        <v>75345258.75999999</v>
      </c>
      <c r="H161" s="30">
        <v>75345258.760000005</v>
      </c>
      <c r="I161" s="24">
        <f t="shared" si="45"/>
        <v>0</v>
      </c>
    </row>
    <row r="162" spans="1:9" ht="11.25" customHeight="1" x14ac:dyDescent="0.15">
      <c r="A162" s="3"/>
      <c r="B162" s="5" t="s">
        <v>161</v>
      </c>
      <c r="C162" s="8">
        <v>4741312</v>
      </c>
      <c r="D162" s="8">
        <v>1008107.57</v>
      </c>
      <c r="E162" s="8">
        <v>10855657</v>
      </c>
      <c r="F162" s="8">
        <v>30792945.739999998</v>
      </c>
      <c r="G162" s="8">
        <f t="shared" si="44"/>
        <v>47398022.310000002</v>
      </c>
      <c r="H162" s="30">
        <v>47398022.310000002</v>
      </c>
      <c r="I162" s="24">
        <f t="shared" si="45"/>
        <v>0</v>
      </c>
    </row>
    <row r="163" spans="1:9" ht="11.25" customHeight="1" x14ac:dyDescent="0.15">
      <c r="A163" s="3"/>
      <c r="B163" s="5" t="s">
        <v>162</v>
      </c>
      <c r="C163" s="8">
        <v>7700000</v>
      </c>
      <c r="D163" s="8">
        <v>2432000</v>
      </c>
      <c r="E163" s="8">
        <v>20788004</v>
      </c>
      <c r="F163" s="8">
        <v>4201402</v>
      </c>
      <c r="G163" s="8">
        <f t="shared" si="44"/>
        <v>35121406</v>
      </c>
      <c r="H163" s="30">
        <v>35121406</v>
      </c>
      <c r="I163" s="24">
        <f t="shared" si="45"/>
        <v>0</v>
      </c>
    </row>
    <row r="164" spans="1:9" s="9" customFormat="1" ht="11.25" customHeight="1" thickBot="1" x14ac:dyDescent="0.2">
      <c r="A164" s="20"/>
      <c r="H164" s="33"/>
    </row>
    <row r="165" spans="1:9" ht="11.25" customHeight="1" x14ac:dyDescent="0.15">
      <c r="A165" s="3"/>
      <c r="B165" s="14" t="s">
        <v>20</v>
      </c>
      <c r="C165" s="17">
        <f>SUM(C166:C177)</f>
        <v>142638356.09999999</v>
      </c>
      <c r="D165" s="17">
        <f t="shared" ref="D165:F165" si="46">SUM(D166:D177)</f>
        <v>2641160.48</v>
      </c>
      <c r="E165" s="17">
        <f t="shared" si="46"/>
        <v>170406981.41999999</v>
      </c>
      <c r="F165" s="17">
        <f t="shared" si="46"/>
        <v>78375944.209999993</v>
      </c>
      <c r="G165" s="17">
        <f t="shared" ref="G165:G175" si="47">SUM(C165:F165)</f>
        <v>394062442.20999998</v>
      </c>
      <c r="H165" s="32">
        <f>SUM(H166:H177)</f>
        <v>393974442.21000004</v>
      </c>
      <c r="I165" s="28">
        <f>H165-G165</f>
        <v>-87999.999999940395</v>
      </c>
    </row>
    <row r="166" spans="1:9" ht="11.25" customHeight="1" x14ac:dyDescent="0.15">
      <c r="A166" s="3"/>
      <c r="B166" s="5" t="s">
        <v>163</v>
      </c>
      <c r="C166" s="8">
        <v>21499268.190000001</v>
      </c>
      <c r="D166" s="8">
        <v>366454.48</v>
      </c>
      <c r="E166" s="8">
        <v>46621145.859999999</v>
      </c>
      <c r="F166" s="8">
        <v>362071.14</v>
      </c>
      <c r="G166" s="8">
        <f t="shared" si="47"/>
        <v>68848939.670000002</v>
      </c>
      <c r="H166" s="30">
        <v>68848939.670000002</v>
      </c>
      <c r="I166" s="24">
        <f t="shared" ref="I166:I177" si="48">H166-G166</f>
        <v>0</v>
      </c>
    </row>
    <row r="167" spans="1:9" ht="11.25" customHeight="1" x14ac:dyDescent="0.15">
      <c r="A167" s="3"/>
      <c r="B167" s="5" t="s">
        <v>164</v>
      </c>
      <c r="C167" s="8">
        <v>10584307</v>
      </c>
      <c r="D167" s="8">
        <v>82500</v>
      </c>
      <c r="E167" s="8">
        <v>15198829</v>
      </c>
      <c r="F167" s="8">
        <v>9221113.7400000002</v>
      </c>
      <c r="G167" s="8">
        <f t="shared" si="47"/>
        <v>35086749.740000002</v>
      </c>
      <c r="H167" s="30">
        <v>35086749.740000002</v>
      </c>
      <c r="I167" s="24">
        <f t="shared" si="48"/>
        <v>0</v>
      </c>
    </row>
    <row r="168" spans="1:9" ht="11.25" customHeight="1" x14ac:dyDescent="0.15">
      <c r="A168" s="3"/>
      <c r="B168" s="5" t="s">
        <v>165</v>
      </c>
      <c r="C168" s="8">
        <v>6539811</v>
      </c>
      <c r="D168" s="8">
        <v>0</v>
      </c>
      <c r="E168" s="8">
        <v>8767330</v>
      </c>
      <c r="F168" s="8">
        <v>10179113.26</v>
      </c>
      <c r="G168" s="8">
        <f t="shared" si="47"/>
        <v>25486254.259999998</v>
      </c>
      <c r="H168" s="30">
        <v>25486254.260000002</v>
      </c>
      <c r="I168" s="24">
        <f t="shared" si="48"/>
        <v>0</v>
      </c>
    </row>
    <row r="169" spans="1:9" ht="11.25" customHeight="1" x14ac:dyDescent="0.15">
      <c r="A169" s="3"/>
      <c r="B169" s="5" t="s">
        <v>171</v>
      </c>
      <c r="C169" s="8">
        <v>4710130.6100000003</v>
      </c>
      <c r="D169" s="8">
        <v>0</v>
      </c>
      <c r="E169" s="8">
        <v>8997577.75</v>
      </c>
      <c r="F169" s="8">
        <v>3008113.25</v>
      </c>
      <c r="G169" s="8">
        <f>SUM(C169:F169)</f>
        <v>16715821.609999999</v>
      </c>
      <c r="H169" s="30">
        <v>16715821.609999999</v>
      </c>
      <c r="I169" s="24">
        <f t="shared" si="48"/>
        <v>0</v>
      </c>
    </row>
    <row r="170" spans="1:9" ht="11.25" customHeight="1" x14ac:dyDescent="0.15">
      <c r="A170" s="3"/>
      <c r="B170" s="5" t="s">
        <v>166</v>
      </c>
      <c r="C170" s="8">
        <v>9723781</v>
      </c>
      <c r="D170" s="8">
        <v>0</v>
      </c>
      <c r="E170" s="8">
        <v>10498224</v>
      </c>
      <c r="F170" s="8">
        <v>3644938.89</v>
      </c>
      <c r="G170" s="8">
        <f>SUM(C170:F170)</f>
        <v>23866943.890000001</v>
      </c>
      <c r="H170" s="30">
        <v>23866943.890000001</v>
      </c>
      <c r="I170" s="24">
        <f t="shared" si="48"/>
        <v>0</v>
      </c>
    </row>
    <row r="171" spans="1:9" ht="11.25" customHeight="1" x14ac:dyDescent="0.15">
      <c r="A171" s="3"/>
      <c r="B171" s="5" t="s">
        <v>167</v>
      </c>
      <c r="C171" s="8">
        <v>14525527.199999999</v>
      </c>
      <c r="D171" s="8">
        <v>141000</v>
      </c>
      <c r="E171" s="8">
        <v>26947480</v>
      </c>
      <c r="F171" s="8">
        <v>3179000</v>
      </c>
      <c r="G171" s="8">
        <f t="shared" si="47"/>
        <v>44793007.200000003</v>
      </c>
      <c r="H171" s="30">
        <v>44793007.200000003</v>
      </c>
      <c r="I171" s="24">
        <f t="shared" si="48"/>
        <v>0</v>
      </c>
    </row>
    <row r="172" spans="1:9" ht="11.25" customHeight="1" x14ac:dyDescent="0.15">
      <c r="A172" s="3"/>
      <c r="B172" s="5" t="s">
        <v>168</v>
      </c>
      <c r="C172" s="8">
        <v>9438960</v>
      </c>
      <c r="D172" s="8">
        <v>0</v>
      </c>
      <c r="E172" s="8">
        <v>8866902</v>
      </c>
      <c r="F172" s="8">
        <v>6692000</v>
      </c>
      <c r="G172" s="8">
        <f t="shared" si="47"/>
        <v>24997862</v>
      </c>
      <c r="H172" s="30">
        <v>24997862</v>
      </c>
      <c r="I172" s="24">
        <f t="shared" si="48"/>
        <v>0</v>
      </c>
    </row>
    <row r="173" spans="1:9" ht="11.25" customHeight="1" x14ac:dyDescent="0.15">
      <c r="A173" s="3"/>
      <c r="B173" s="5" t="s">
        <v>169</v>
      </c>
      <c r="C173" s="8">
        <v>11791896.630000001</v>
      </c>
      <c r="D173" s="8">
        <v>0</v>
      </c>
      <c r="E173" s="8">
        <v>14162576.24</v>
      </c>
      <c r="F173" s="8">
        <v>10738632.08</v>
      </c>
      <c r="G173" s="8">
        <f t="shared" si="47"/>
        <v>36693104.950000003</v>
      </c>
      <c r="H173" s="30">
        <v>36693104.950000003</v>
      </c>
      <c r="I173" s="24">
        <f t="shared" si="48"/>
        <v>0</v>
      </c>
    </row>
    <row r="174" spans="1:9" ht="11.25" customHeight="1" x14ac:dyDescent="0.15">
      <c r="A174" s="3"/>
      <c r="B174" s="5" t="s">
        <v>170</v>
      </c>
      <c r="C174" s="8">
        <v>6686279</v>
      </c>
      <c r="D174" s="8">
        <v>0</v>
      </c>
      <c r="E174" s="8">
        <v>15585000</v>
      </c>
      <c r="F174" s="8">
        <v>9124571</v>
      </c>
      <c r="G174" s="8">
        <f t="shared" si="47"/>
        <v>31395850</v>
      </c>
      <c r="H174" s="30">
        <v>31307850</v>
      </c>
      <c r="I174" s="24">
        <f t="shared" si="48"/>
        <v>-88000</v>
      </c>
    </row>
    <row r="175" spans="1:9" ht="11.25" customHeight="1" x14ac:dyDescent="0.15">
      <c r="A175" s="3"/>
      <c r="B175" s="5" t="s">
        <v>172</v>
      </c>
      <c r="C175" s="8">
        <v>3263398.31</v>
      </c>
      <c r="D175" s="8">
        <v>1101206</v>
      </c>
      <c r="E175" s="8">
        <v>12061916.57</v>
      </c>
      <c r="F175" s="8">
        <v>6383151.1600000001</v>
      </c>
      <c r="G175" s="8">
        <f t="shared" si="47"/>
        <v>22809672.039999999</v>
      </c>
      <c r="H175" s="30">
        <v>22809672.039999999</v>
      </c>
      <c r="I175" s="24">
        <f t="shared" si="48"/>
        <v>0</v>
      </c>
    </row>
    <row r="176" spans="1:9" ht="11.25" customHeight="1" x14ac:dyDescent="0.15">
      <c r="A176" s="3"/>
      <c r="B176" s="5" t="s">
        <v>173</v>
      </c>
      <c r="C176" s="8">
        <v>10004185.800000001</v>
      </c>
      <c r="D176" s="8">
        <v>0</v>
      </c>
      <c r="E176" s="8">
        <v>2700000</v>
      </c>
      <c r="F176" s="8">
        <v>1122195.67</v>
      </c>
      <c r="G176" s="8">
        <f>SUM(C176:F176)</f>
        <v>13826381.470000001</v>
      </c>
      <c r="H176" s="30">
        <v>13826381.470000001</v>
      </c>
      <c r="I176" s="24">
        <f t="shared" si="48"/>
        <v>0</v>
      </c>
    </row>
    <row r="177" spans="1:9" ht="11.25" customHeight="1" x14ac:dyDescent="0.15">
      <c r="A177" s="3"/>
      <c r="B177" s="5" t="s">
        <v>174</v>
      </c>
      <c r="C177" s="8">
        <v>33870811.359999999</v>
      </c>
      <c r="D177" s="8">
        <v>950000</v>
      </c>
      <c r="E177" s="8">
        <v>0</v>
      </c>
      <c r="F177" s="8">
        <v>14721044.02</v>
      </c>
      <c r="G177" s="8">
        <f>SUM(C177:F177)</f>
        <v>49541855.379999995</v>
      </c>
      <c r="H177" s="30">
        <v>49541855.380000003</v>
      </c>
      <c r="I177" s="24">
        <f t="shared" si="48"/>
        <v>0</v>
      </c>
    </row>
    <row r="178" spans="1:9" s="9" customFormat="1" ht="11.25" customHeight="1" thickBot="1" x14ac:dyDescent="0.2">
      <c r="A178" s="20"/>
      <c r="H178" s="33"/>
    </row>
    <row r="179" spans="1:9" s="7" customFormat="1" ht="11.25" customHeight="1" x14ac:dyDescent="0.15">
      <c r="B179" s="15" t="s">
        <v>22</v>
      </c>
      <c r="C179" s="18">
        <f>SUM(C180:C185)</f>
        <v>31909279.640000001</v>
      </c>
      <c r="D179" s="18">
        <f t="shared" ref="D179:F179" si="49">SUM(D180:D185)</f>
        <v>0</v>
      </c>
      <c r="E179" s="18">
        <f t="shared" si="49"/>
        <v>77895198.930000007</v>
      </c>
      <c r="F179" s="18">
        <f t="shared" si="49"/>
        <v>31242834.600000001</v>
      </c>
      <c r="G179" s="18">
        <f t="shared" ref="G179:G185" si="50">SUM(C179:F179)</f>
        <v>141047313.17000002</v>
      </c>
      <c r="H179" s="32">
        <f>SUM(H180:H185)</f>
        <v>141047313.16999999</v>
      </c>
      <c r="I179" s="28">
        <f>H179-G179</f>
        <v>0</v>
      </c>
    </row>
    <row r="180" spans="1:9" ht="11.25" customHeight="1" x14ac:dyDescent="0.15">
      <c r="B180" s="5" t="s">
        <v>185</v>
      </c>
      <c r="C180" s="8">
        <v>9439997.3899999987</v>
      </c>
      <c r="D180" s="8">
        <v>0</v>
      </c>
      <c r="E180" s="8">
        <v>5764835.6099999994</v>
      </c>
      <c r="F180" s="8">
        <v>3237103.42</v>
      </c>
      <c r="G180" s="8">
        <f t="shared" si="50"/>
        <v>18441936.419999998</v>
      </c>
      <c r="H180" s="30">
        <v>18441936.419999998</v>
      </c>
      <c r="I180" s="24">
        <f t="shared" ref="I180:I185" si="51">H180-G180</f>
        <v>0</v>
      </c>
    </row>
    <row r="181" spans="1:9" ht="11.25" customHeight="1" x14ac:dyDescent="0.15">
      <c r="B181" s="5" t="s">
        <v>186</v>
      </c>
      <c r="C181" s="8">
        <v>3142989</v>
      </c>
      <c r="D181" s="8">
        <v>0</v>
      </c>
      <c r="E181" s="8">
        <v>17914935.260000002</v>
      </c>
      <c r="F181" s="8">
        <v>5301982.26</v>
      </c>
      <c r="G181" s="8">
        <f t="shared" si="50"/>
        <v>26359906.520000003</v>
      </c>
      <c r="H181" s="30">
        <v>26359906.52</v>
      </c>
      <c r="I181" s="24">
        <f t="shared" si="51"/>
        <v>0</v>
      </c>
    </row>
    <row r="182" spans="1:9" ht="11.25" customHeight="1" x14ac:dyDescent="0.15">
      <c r="B182" s="5" t="s">
        <v>187</v>
      </c>
      <c r="C182" s="8">
        <v>1303977.8</v>
      </c>
      <c r="D182" s="8">
        <v>0</v>
      </c>
      <c r="E182" s="8">
        <v>17446611.560000002</v>
      </c>
      <c r="F182" s="8">
        <v>2353668.0300000003</v>
      </c>
      <c r="G182" s="8">
        <f t="shared" si="50"/>
        <v>21104257.390000004</v>
      </c>
      <c r="H182" s="30">
        <v>21104257.390000001</v>
      </c>
      <c r="I182" s="24">
        <f t="shared" si="51"/>
        <v>0</v>
      </c>
    </row>
    <row r="183" spans="1:9" ht="11.25" customHeight="1" x14ac:dyDescent="0.15">
      <c r="B183" s="5" t="s">
        <v>188</v>
      </c>
      <c r="C183" s="8">
        <v>11512256.9</v>
      </c>
      <c r="D183" s="8">
        <v>0</v>
      </c>
      <c r="E183" s="8">
        <v>17320265.550000001</v>
      </c>
      <c r="F183" s="8">
        <v>9261518.6600000001</v>
      </c>
      <c r="G183" s="8">
        <f t="shared" si="50"/>
        <v>38094041.109999999</v>
      </c>
      <c r="H183" s="30">
        <v>38094041.109999999</v>
      </c>
      <c r="I183" s="24">
        <f t="shared" si="51"/>
        <v>0</v>
      </c>
    </row>
    <row r="184" spans="1:9" ht="11.25" customHeight="1" x14ac:dyDescent="0.15">
      <c r="B184" s="5" t="s">
        <v>189</v>
      </c>
      <c r="C184" s="8">
        <v>2165634</v>
      </c>
      <c r="D184" s="8">
        <v>0</v>
      </c>
      <c r="E184" s="8">
        <v>8296678</v>
      </c>
      <c r="F184" s="8">
        <v>4132400</v>
      </c>
      <c r="G184" s="8">
        <f t="shared" si="50"/>
        <v>14594712</v>
      </c>
      <c r="H184" s="30">
        <v>14594712</v>
      </c>
      <c r="I184" s="24">
        <f t="shared" si="51"/>
        <v>0</v>
      </c>
    </row>
    <row r="185" spans="1:9" ht="11.25" customHeight="1" x14ac:dyDescent="0.15">
      <c r="B185" s="5" t="s">
        <v>190</v>
      </c>
      <c r="C185" s="8">
        <v>4344424.55</v>
      </c>
      <c r="D185" s="8">
        <v>0</v>
      </c>
      <c r="E185" s="8">
        <v>11151872.949999999</v>
      </c>
      <c r="F185" s="8">
        <v>6956162.2300000004</v>
      </c>
      <c r="G185" s="8">
        <f t="shared" si="50"/>
        <v>22452459.73</v>
      </c>
      <c r="H185" s="30">
        <v>22452459.73</v>
      </c>
      <c r="I185" s="24">
        <f t="shared" si="51"/>
        <v>0</v>
      </c>
    </row>
    <row r="186" spans="1:9" s="9" customFormat="1" ht="11.25" customHeight="1" thickBot="1" x14ac:dyDescent="0.2">
      <c r="H186" s="33"/>
    </row>
    <row r="187" spans="1:9" ht="11.25" customHeight="1" x14ac:dyDescent="0.15">
      <c r="A187" s="3"/>
      <c r="B187" s="14" t="s">
        <v>21</v>
      </c>
      <c r="C187" s="17">
        <f>SUM(C188:C197)</f>
        <v>104124956.89000002</v>
      </c>
      <c r="D187" s="17">
        <f t="shared" ref="D187:F187" si="52">SUM(D188:D197)</f>
        <v>4386400.3499999996</v>
      </c>
      <c r="E187" s="17">
        <f t="shared" si="52"/>
        <v>119190392.69999999</v>
      </c>
      <c r="F187" s="17">
        <f t="shared" si="52"/>
        <v>84511354.460000008</v>
      </c>
      <c r="G187" s="17">
        <f t="shared" ref="G187:G197" si="53">SUM(C187:F187)</f>
        <v>312213104.39999998</v>
      </c>
      <c r="H187" s="32">
        <f>SUM(H188:H197)</f>
        <v>303416964.94</v>
      </c>
      <c r="I187" s="28">
        <f>H187-G187</f>
        <v>-8796139.4599999785</v>
      </c>
    </row>
    <row r="188" spans="1:9" ht="11.25" customHeight="1" x14ac:dyDescent="0.15">
      <c r="A188" s="3"/>
      <c r="B188" s="5" t="s">
        <v>175</v>
      </c>
      <c r="C188" s="8">
        <v>4643094</v>
      </c>
      <c r="D188" s="8">
        <v>0</v>
      </c>
      <c r="E188" s="8">
        <v>5803808</v>
      </c>
      <c r="F188" s="8">
        <v>10724159</v>
      </c>
      <c r="G188" s="8">
        <f t="shared" si="53"/>
        <v>21171061</v>
      </c>
      <c r="H188" s="30">
        <v>21171061</v>
      </c>
      <c r="I188" s="24">
        <f t="shared" ref="I188:I197" si="54">H188-G188</f>
        <v>0</v>
      </c>
    </row>
    <row r="189" spans="1:9" ht="11.25" customHeight="1" x14ac:dyDescent="0.15">
      <c r="A189" s="3"/>
      <c r="B189" s="5" t="s">
        <v>176</v>
      </c>
      <c r="C189" s="8">
        <v>4105214</v>
      </c>
      <c r="D189" s="8">
        <v>0</v>
      </c>
      <c r="E189" s="8">
        <v>3651488</v>
      </c>
      <c r="F189" s="8">
        <v>9403476.8100000005</v>
      </c>
      <c r="G189" s="8">
        <f t="shared" si="53"/>
        <v>17160178.810000002</v>
      </c>
      <c r="H189" s="30">
        <v>17171231.809999999</v>
      </c>
      <c r="I189" s="24">
        <f t="shared" si="54"/>
        <v>11052.999999996275</v>
      </c>
    </row>
    <row r="190" spans="1:9" ht="11.25" customHeight="1" x14ac:dyDescent="0.15">
      <c r="A190" s="3"/>
      <c r="B190" s="5" t="s">
        <v>177</v>
      </c>
      <c r="C190" s="8">
        <v>5992855.1500000004</v>
      </c>
      <c r="D190" s="8">
        <v>440000</v>
      </c>
      <c r="E190" s="8">
        <v>9760680.0500000007</v>
      </c>
      <c r="F190" s="8">
        <v>821090.18</v>
      </c>
      <c r="G190" s="8">
        <f t="shared" si="53"/>
        <v>17014625.380000003</v>
      </c>
      <c r="H190" s="30">
        <v>17014625.379999999</v>
      </c>
      <c r="I190" s="24">
        <f t="shared" si="54"/>
        <v>0</v>
      </c>
    </row>
    <row r="191" spans="1:9" ht="11.25" customHeight="1" x14ac:dyDescent="0.15">
      <c r="A191" s="3"/>
      <c r="B191" s="5" t="s">
        <v>178</v>
      </c>
      <c r="C191" s="8">
        <v>13763060</v>
      </c>
      <c r="D191" s="8">
        <v>445582</v>
      </c>
      <c r="E191" s="8">
        <v>10201770</v>
      </c>
      <c r="F191" s="8">
        <v>5721838</v>
      </c>
      <c r="G191" s="8">
        <f t="shared" si="53"/>
        <v>30132250</v>
      </c>
      <c r="H191" s="30">
        <v>30002093</v>
      </c>
      <c r="I191" s="24">
        <f t="shared" si="54"/>
        <v>-130157</v>
      </c>
    </row>
    <row r="192" spans="1:9" ht="11.25" customHeight="1" x14ac:dyDescent="0.15">
      <c r="A192" s="3"/>
      <c r="B192" s="5" t="s">
        <v>179</v>
      </c>
      <c r="C192" s="8">
        <v>1695302</v>
      </c>
      <c r="D192" s="8">
        <v>815729</v>
      </c>
      <c r="E192" s="8">
        <v>7750000</v>
      </c>
      <c r="F192" s="8">
        <v>5227385</v>
      </c>
      <c r="G192" s="8">
        <f t="shared" si="53"/>
        <v>15488416</v>
      </c>
      <c r="H192" s="30">
        <v>15488416</v>
      </c>
      <c r="I192" s="24">
        <f t="shared" si="54"/>
        <v>0</v>
      </c>
    </row>
    <row r="193" spans="1:9" ht="11.25" customHeight="1" x14ac:dyDescent="0.15">
      <c r="A193" s="3"/>
      <c r="B193" s="5" t="s">
        <v>180</v>
      </c>
      <c r="C193" s="8">
        <v>5655034.9800000004</v>
      </c>
      <c r="D193" s="8">
        <v>87187</v>
      </c>
      <c r="E193" s="8">
        <v>13444327.210000001</v>
      </c>
      <c r="F193" s="8">
        <v>1868187.4</v>
      </c>
      <c r="G193" s="8">
        <f t="shared" si="53"/>
        <v>21054736.59</v>
      </c>
      <c r="H193" s="30">
        <v>21054736.59</v>
      </c>
      <c r="I193" s="24">
        <f t="shared" si="54"/>
        <v>0</v>
      </c>
    </row>
    <row r="194" spans="1:9" ht="11.25" customHeight="1" x14ac:dyDescent="0.15">
      <c r="A194" s="3"/>
      <c r="B194" s="5" t="s">
        <v>181</v>
      </c>
      <c r="C194" s="8">
        <v>38558379.020000003</v>
      </c>
      <c r="D194" s="8">
        <v>250000</v>
      </c>
      <c r="E194" s="8">
        <v>44157695</v>
      </c>
      <c r="F194" s="8">
        <v>39460641</v>
      </c>
      <c r="G194" s="8">
        <f t="shared" si="53"/>
        <v>122426715.02000001</v>
      </c>
      <c r="H194" s="30">
        <v>122426715.02</v>
      </c>
      <c r="I194" s="24">
        <f t="shared" si="54"/>
        <v>0</v>
      </c>
    </row>
    <row r="195" spans="1:9" ht="11.25" customHeight="1" x14ac:dyDescent="0.15">
      <c r="A195" s="3"/>
      <c r="B195" s="5" t="s">
        <v>182</v>
      </c>
      <c r="C195" s="8">
        <v>633754</v>
      </c>
      <c r="D195" s="8">
        <v>0</v>
      </c>
      <c r="E195" s="8">
        <v>4500000</v>
      </c>
      <c r="F195" s="8">
        <v>1045258</v>
      </c>
      <c r="G195" s="8">
        <f t="shared" si="53"/>
        <v>6179012</v>
      </c>
      <c r="H195" s="30">
        <v>6179012</v>
      </c>
      <c r="I195" s="24">
        <f t="shared" si="54"/>
        <v>0</v>
      </c>
    </row>
    <row r="196" spans="1:9" s="7" customFormat="1" ht="11.25" customHeight="1" x14ac:dyDescent="0.15">
      <c r="B196" s="5" t="s">
        <v>183</v>
      </c>
      <c r="C196" s="8">
        <v>9462173.2300000004</v>
      </c>
      <c r="D196" s="8">
        <v>800000</v>
      </c>
      <c r="E196" s="8">
        <v>6667323.1299999999</v>
      </c>
      <c r="F196" s="8">
        <v>5272779.07</v>
      </c>
      <c r="G196" s="8">
        <f t="shared" si="53"/>
        <v>22202275.43</v>
      </c>
      <c r="H196" s="30">
        <v>22142275.43</v>
      </c>
      <c r="I196" s="24">
        <f t="shared" si="54"/>
        <v>-60000</v>
      </c>
    </row>
    <row r="197" spans="1:9" s="7" customFormat="1" ht="11.25" customHeight="1" x14ac:dyDescent="0.15">
      <c r="B197" s="5" t="s">
        <v>184</v>
      </c>
      <c r="C197" s="8">
        <v>19616090.510000002</v>
      </c>
      <c r="D197" s="8">
        <v>1547902.35</v>
      </c>
      <c r="E197" s="8">
        <v>13253301.310000001</v>
      </c>
      <c r="F197" s="8">
        <v>4966540</v>
      </c>
      <c r="G197" s="8">
        <f t="shared" si="53"/>
        <v>39383834.170000002</v>
      </c>
      <c r="H197" s="30">
        <v>30766798.710000001</v>
      </c>
      <c r="I197" s="24">
        <f t="shared" si="54"/>
        <v>-8617035.4600000009</v>
      </c>
    </row>
    <row r="198" spans="1:9" s="9" customFormat="1" ht="11.25" customHeight="1" thickBot="1" x14ac:dyDescent="0.2">
      <c r="H198" s="33"/>
    </row>
    <row r="200" spans="1:9" x14ac:dyDescent="0.15">
      <c r="A200" s="2"/>
      <c r="B200" s="5" t="s">
        <v>65</v>
      </c>
    </row>
    <row r="201" spans="1:9" x14ac:dyDescent="0.15">
      <c r="A201" s="2"/>
      <c r="B201" s="5" t="s">
        <v>205</v>
      </c>
    </row>
    <row r="202" spans="1:9" x14ac:dyDescent="0.15">
      <c r="B202" s="5" t="s">
        <v>206</v>
      </c>
    </row>
  </sheetData>
  <pageMargins left="0.7" right="0.7" top="0.75" bottom="0.75" header="0.3" footer="0.3"/>
  <pageSetup orientation="portrait" r:id="rId1"/>
  <ignoredErrors>
    <ignoredError sqref="G12 G20 G30 G45 G57 G65 G71 G81 G93 G104 G115 G126 G141 G155 G165 G179 G187 G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2"/>
  <sheetViews>
    <sheetView showGridLines="0" tabSelected="1" zoomScaleNormal="100" workbookViewId="0">
      <pane ySplit="4" topLeftCell="A5" activePane="bottomLeft" state="frozen"/>
      <selection pane="bottomLeft" activeCell="B4" sqref="B4"/>
    </sheetView>
  </sheetViews>
  <sheetFormatPr defaultColWidth="11.42578125" defaultRowHeight="11.25" x14ac:dyDescent="0.15"/>
  <cols>
    <col min="1" max="1" width="1.5703125" style="5" customWidth="1"/>
    <col min="2" max="2" width="51.42578125" style="5" customWidth="1"/>
    <col min="3" max="3" width="17.28515625" style="5" bestFit="1" customWidth="1"/>
    <col min="4" max="4" width="14.5703125" style="5" bestFit="1" customWidth="1"/>
    <col min="5" max="5" width="17.28515625" style="5" bestFit="1" customWidth="1"/>
    <col min="6" max="6" width="18.140625" style="5" customWidth="1"/>
    <col min="7" max="7" width="17.85546875" style="5" customWidth="1"/>
    <col min="8" max="8" width="18.28515625" style="5" customWidth="1"/>
    <col min="9" max="9" width="17.28515625" style="5" customWidth="1"/>
    <col min="10" max="16384" width="11.42578125" style="5"/>
  </cols>
  <sheetData>
    <row r="1" spans="1:9" x14ac:dyDescent="0.15">
      <c r="A1" s="4" t="s">
        <v>0</v>
      </c>
    </row>
    <row r="2" spans="1:9" x14ac:dyDescent="0.15">
      <c r="A2" s="6" t="s">
        <v>203</v>
      </c>
    </row>
    <row r="3" spans="1:9" ht="12" thickBot="1" x14ac:dyDescent="0.2"/>
    <row r="4" spans="1:9" s="19" customFormat="1" ht="41.25" customHeight="1" thickBot="1" x14ac:dyDescent="0.2">
      <c r="B4" s="26" t="s">
        <v>2</v>
      </c>
      <c r="C4" s="1" t="s">
        <v>3</v>
      </c>
      <c r="D4" s="1" t="s">
        <v>4</v>
      </c>
      <c r="E4" s="1" t="s">
        <v>5</v>
      </c>
      <c r="F4" s="25" t="s">
        <v>40</v>
      </c>
      <c r="G4" s="25" t="s">
        <v>200</v>
      </c>
      <c r="H4" s="25" t="s">
        <v>202</v>
      </c>
      <c r="I4" s="1" t="s">
        <v>201</v>
      </c>
    </row>
    <row r="5" spans="1:9" ht="11.25" customHeight="1" x14ac:dyDescent="0.15">
      <c r="B5" s="14" t="s">
        <v>23</v>
      </c>
      <c r="C5" s="17">
        <f>SUM(C6:C10)</f>
        <v>661114.47730769229</v>
      </c>
      <c r="D5" s="17">
        <f t="shared" ref="D5:E5" si="0">SUM(D6:D10)</f>
        <v>425720.85134615382</v>
      </c>
      <c r="E5" s="17">
        <f t="shared" si="0"/>
        <v>242020.36538461538</v>
      </c>
      <c r="F5" s="17">
        <f>SUM(F6:F10)</f>
        <v>880988.69192307687</v>
      </c>
      <c r="G5" s="17">
        <f>SUM(C5:F5)</f>
        <v>2209844.3859615382</v>
      </c>
      <c r="H5" s="28">
        <f>SUM(H6:H10)</f>
        <v>2200377.8475000001</v>
      </c>
      <c r="I5" s="28">
        <f>H5-G5</f>
        <v>-9466.5384615380317</v>
      </c>
    </row>
    <row r="6" spans="1:9" ht="11.25" customHeight="1" x14ac:dyDescent="0.15">
      <c r="B6" s="5" t="s">
        <v>115</v>
      </c>
      <c r="C6" s="8">
        <f>'PGA 2014 (Córdobas)'!C6/$B$202</f>
        <v>42190.384615384617</v>
      </c>
      <c r="D6" s="8">
        <f>'PGA 2014 (Córdobas)'!D6/$B$202</f>
        <v>21000</v>
      </c>
      <c r="E6" s="8">
        <f>'PGA 2014 (Córdobas)'!E6/$B$202</f>
        <v>0</v>
      </c>
      <c r="F6" s="8">
        <f>'PGA 2014 (Córdobas)'!F6/$B$202</f>
        <v>176766.15384615384</v>
      </c>
      <c r="G6" s="8">
        <f>SUM(C6:F6)</f>
        <v>239956.53846153847</v>
      </c>
      <c r="H6" s="8">
        <f>'PGA 2014 (Córdobas)'!H6/$B$202</f>
        <v>230490</v>
      </c>
      <c r="I6" s="24">
        <f t="shared" ref="I6:I10" si="1">H6-G6</f>
        <v>-9466.5384615384683</v>
      </c>
    </row>
    <row r="7" spans="1:9" ht="11.25" customHeight="1" x14ac:dyDescent="0.15">
      <c r="B7" s="5" t="s">
        <v>116</v>
      </c>
      <c r="C7" s="8">
        <f>'PGA 2014 (Córdobas)'!C7/$B$202</f>
        <v>133146.68500000003</v>
      </c>
      <c r="D7" s="8">
        <f>'PGA 2014 (Córdobas)'!D7/$B$202</f>
        <v>397563.92826923076</v>
      </c>
      <c r="E7" s="8">
        <f>'PGA 2014 (Córdobas)'!E7/$B$202</f>
        <v>0</v>
      </c>
      <c r="F7" s="8">
        <f>'PGA 2014 (Córdobas)'!F7/$B$202</f>
        <v>9268.7692307692305</v>
      </c>
      <c r="G7" s="8">
        <f t="shared" ref="G7:G10" si="2">SUM(C7:F7)</f>
        <v>539979.38250000007</v>
      </c>
      <c r="H7" s="8">
        <f>'PGA 2014 (Córdobas)'!H7/$B$202</f>
        <v>539979.38250000007</v>
      </c>
      <c r="I7" s="24">
        <f t="shared" si="1"/>
        <v>0</v>
      </c>
    </row>
    <row r="8" spans="1:9" ht="11.25" customHeight="1" x14ac:dyDescent="0.15">
      <c r="B8" s="5" t="s">
        <v>117</v>
      </c>
      <c r="C8" s="8">
        <f>'PGA 2014 (Córdobas)'!C8/$B$202</f>
        <v>36020.100000000006</v>
      </c>
      <c r="D8" s="8">
        <f>'PGA 2014 (Córdobas)'!D8/$B$202</f>
        <v>7156.9230769230771</v>
      </c>
      <c r="E8" s="8">
        <f>'PGA 2014 (Córdobas)'!E8/$B$202</f>
        <v>0</v>
      </c>
      <c r="F8" s="8">
        <f>'PGA 2014 (Córdobas)'!F8/$B$202</f>
        <v>25771.661538461536</v>
      </c>
      <c r="G8" s="8">
        <f t="shared" si="2"/>
        <v>68948.684615384613</v>
      </c>
      <c r="H8" s="8">
        <f>'PGA 2014 (Córdobas)'!H8/$B$202</f>
        <v>68948.684615384613</v>
      </c>
      <c r="I8" s="24">
        <f t="shared" si="1"/>
        <v>0</v>
      </c>
    </row>
    <row r="9" spans="1:9" ht="11.25" customHeight="1" x14ac:dyDescent="0.15">
      <c r="B9" s="5" t="s">
        <v>118</v>
      </c>
      <c r="C9" s="8">
        <f>'PGA 2014 (Córdobas)'!C9/$B$202</f>
        <v>266636.84615384613</v>
      </c>
      <c r="D9" s="8">
        <f>'PGA 2014 (Córdobas)'!D9/$B$202</f>
        <v>0</v>
      </c>
      <c r="E9" s="8">
        <f>'PGA 2014 (Córdobas)'!E9/$B$202</f>
        <v>17307.692307692309</v>
      </c>
      <c r="F9" s="8">
        <f>'PGA 2014 (Córdobas)'!F9/$B$202</f>
        <v>190362.11538461538</v>
      </c>
      <c r="G9" s="8">
        <f t="shared" si="2"/>
        <v>474306.65384615381</v>
      </c>
      <c r="H9" s="8">
        <f>'PGA 2014 (Córdobas)'!H9/$B$202</f>
        <v>474306.65384615387</v>
      </c>
      <c r="I9" s="24">
        <f t="shared" si="1"/>
        <v>0</v>
      </c>
    </row>
    <row r="10" spans="1:9" ht="11.25" customHeight="1" x14ac:dyDescent="0.15">
      <c r="B10" s="5" t="s">
        <v>119</v>
      </c>
      <c r="C10" s="8">
        <f>'PGA 2014 (Córdobas)'!C10/$B$202</f>
        <v>183120.46153846153</v>
      </c>
      <c r="D10" s="8">
        <f>'PGA 2014 (Córdobas)'!D10/$B$202</f>
        <v>0</v>
      </c>
      <c r="E10" s="8">
        <f>'PGA 2014 (Córdobas)'!E10/$B$202</f>
        <v>224712.67307692306</v>
      </c>
      <c r="F10" s="8">
        <f>'PGA 2014 (Córdobas)'!F10/$B$202</f>
        <v>478819.99192307692</v>
      </c>
      <c r="G10" s="8">
        <f t="shared" si="2"/>
        <v>886653.12653846154</v>
      </c>
      <c r="H10" s="8">
        <f>'PGA 2014 (Córdobas)'!H10/$B$202</f>
        <v>886653.12653846166</v>
      </c>
      <c r="I10" s="24">
        <f t="shared" si="1"/>
        <v>0</v>
      </c>
    </row>
    <row r="11" spans="1:9" s="9" customFormat="1" ht="11.25" customHeight="1" thickBot="1" x14ac:dyDescent="0.2"/>
    <row r="12" spans="1:9" ht="11.25" customHeight="1" x14ac:dyDescent="0.15">
      <c r="A12" s="3"/>
      <c r="B12" s="12" t="s">
        <v>6</v>
      </c>
      <c r="C12" s="16">
        <f>SUM(C13:C18)</f>
        <v>3247613.7303846157</v>
      </c>
      <c r="D12" s="16">
        <f t="shared" ref="D12:F12" si="3">SUM(D13:D18)</f>
        <v>75242.468461538461</v>
      </c>
      <c r="E12" s="16">
        <f t="shared" si="3"/>
        <v>1695303.953076923</v>
      </c>
      <c r="F12" s="16">
        <f t="shared" si="3"/>
        <v>1892934.8742307695</v>
      </c>
      <c r="G12" s="13">
        <f>SUM(C12:F12)</f>
        <v>6911095.0261538466</v>
      </c>
      <c r="H12" s="28">
        <f>SUM(H13:H18)</f>
        <v>6894568.0165384617</v>
      </c>
      <c r="I12" s="28">
        <f>H12-G12</f>
        <v>-16527.009615384974</v>
      </c>
    </row>
    <row r="13" spans="1:9" ht="11.25" customHeight="1" x14ac:dyDescent="0.15">
      <c r="A13" s="3"/>
      <c r="B13" s="5" t="s">
        <v>24</v>
      </c>
      <c r="C13" s="8">
        <f>'PGA 2014 (Córdobas)'!C13/$B$202</f>
        <v>1320398.6684615389</v>
      </c>
      <c r="D13" s="8">
        <f>'PGA 2014 (Córdobas)'!D13/$B$202</f>
        <v>24659.313076923077</v>
      </c>
      <c r="E13" s="8">
        <f>'PGA 2014 (Córdobas)'!E13/$B$202</f>
        <v>0</v>
      </c>
      <c r="F13" s="8">
        <f>'PGA 2014 (Córdobas)'!F13/$B$202</f>
        <v>1011440.965</v>
      </c>
      <c r="G13" s="8">
        <f t="shared" ref="G13:G18" si="4">SUM(C13:F13)</f>
        <v>2356498.9465384618</v>
      </c>
      <c r="H13" s="8">
        <f>'PGA 2014 (Córdobas)'!H13/$B$202</f>
        <v>2353845.1003846154</v>
      </c>
      <c r="I13" s="24">
        <f>H13-G13</f>
        <v>-2653.8461538464762</v>
      </c>
    </row>
    <row r="14" spans="1:9" ht="11.25" customHeight="1" x14ac:dyDescent="0.15">
      <c r="A14" s="3"/>
      <c r="B14" s="5" t="s">
        <v>25</v>
      </c>
      <c r="C14" s="8">
        <f>'PGA 2014 (Córdobas)'!C14/$B$202</f>
        <v>457985.08692307689</v>
      </c>
      <c r="D14" s="8">
        <f>'PGA 2014 (Córdobas)'!D14/$B$202</f>
        <v>4807.6923076923076</v>
      </c>
      <c r="E14" s="8">
        <f>'PGA 2014 (Córdobas)'!E14/$B$202</f>
        <v>458405.05538461544</v>
      </c>
      <c r="F14" s="8">
        <f>'PGA 2014 (Córdobas)'!F14/$B$202</f>
        <v>213997.81653846151</v>
      </c>
      <c r="G14" s="8">
        <f t="shared" si="4"/>
        <v>1135195.6511538462</v>
      </c>
      <c r="H14" s="8">
        <f>'PGA 2014 (Córdobas)'!H14/$B$202</f>
        <v>1135195.6511538462</v>
      </c>
      <c r="I14" s="24">
        <f>H14-G14</f>
        <v>0</v>
      </c>
    </row>
    <row r="15" spans="1:9" ht="11.25" customHeight="1" x14ac:dyDescent="0.15">
      <c r="A15" s="3"/>
      <c r="B15" s="5" t="s">
        <v>26</v>
      </c>
      <c r="C15" s="8">
        <f>'PGA 2014 (Córdobas)'!C15/$B$202</f>
        <v>537762.08192307688</v>
      </c>
      <c r="D15" s="8">
        <f>'PGA 2014 (Córdobas)'!D15/$B$202</f>
        <v>25225.38615384615</v>
      </c>
      <c r="E15" s="8">
        <f>'PGA 2014 (Córdobas)'!E15/$B$202</f>
        <v>231864.76346153847</v>
      </c>
      <c r="F15" s="8">
        <f>'PGA 2014 (Córdobas)'!F15/$B$202</f>
        <v>97713.534615384589</v>
      </c>
      <c r="G15" s="8">
        <f t="shared" si="4"/>
        <v>892565.76615384617</v>
      </c>
      <c r="H15" s="8">
        <f>'PGA 2014 (Córdobas)'!H15/$B$202</f>
        <v>892565.76615384617</v>
      </c>
      <c r="I15" s="24">
        <f t="shared" ref="I15:I18" si="5">H15-G15</f>
        <v>0</v>
      </c>
    </row>
    <row r="16" spans="1:9" ht="11.25" customHeight="1" x14ac:dyDescent="0.15">
      <c r="A16" s="3"/>
      <c r="B16" s="5" t="s">
        <v>27</v>
      </c>
      <c r="C16" s="8">
        <f>'PGA 2014 (Córdobas)'!C16/$B$202</f>
        <v>377702.28846153844</v>
      </c>
      <c r="D16" s="8">
        <f>'PGA 2014 (Córdobas)'!D16/$B$202</f>
        <v>0</v>
      </c>
      <c r="E16" s="8">
        <f>'PGA 2014 (Córdobas)'!E16/$B$202</f>
        <v>689884.6530769231</v>
      </c>
      <c r="F16" s="8">
        <f>'PGA 2014 (Córdobas)'!F16/$B$202</f>
        <v>129094.95192307692</v>
      </c>
      <c r="G16" s="8">
        <f t="shared" si="4"/>
        <v>1196681.8934615385</v>
      </c>
      <c r="H16" s="8">
        <f>'PGA 2014 (Córdobas)'!H16/$B$202</f>
        <v>1196681.8934615382</v>
      </c>
      <c r="I16" s="24">
        <f t="shared" si="5"/>
        <v>0</v>
      </c>
    </row>
    <row r="17" spans="1:9" ht="11.25" customHeight="1" x14ac:dyDescent="0.15">
      <c r="A17" s="3"/>
      <c r="B17" s="5" t="s">
        <v>28</v>
      </c>
      <c r="C17" s="8">
        <f>'PGA 2014 (Córdobas)'!C17/$B$202</f>
        <v>209165.84230769242</v>
      </c>
      <c r="D17" s="8">
        <f>'PGA 2014 (Córdobas)'!D17/$B$202</f>
        <v>3076.9230769230771</v>
      </c>
      <c r="E17" s="8">
        <f>'PGA 2014 (Córdobas)'!E17/$B$202</f>
        <v>90298.058076923073</v>
      </c>
      <c r="F17" s="8">
        <f>'PGA 2014 (Córdobas)'!F17/$B$202</f>
        <v>180919.60423076924</v>
      </c>
      <c r="G17" s="8">
        <f t="shared" si="4"/>
        <v>483460.42769230774</v>
      </c>
      <c r="H17" s="8">
        <f>'PGA 2014 (Córdobas)'!H17/$B$202</f>
        <v>480356.49500000005</v>
      </c>
      <c r="I17" s="24">
        <f t="shared" si="5"/>
        <v>-3103.9326923076878</v>
      </c>
    </row>
    <row r="18" spans="1:9" ht="11.25" customHeight="1" x14ac:dyDescent="0.15">
      <c r="A18" s="3"/>
      <c r="B18" s="5" t="s">
        <v>29</v>
      </c>
      <c r="C18" s="8">
        <f>'PGA 2014 (Córdobas)'!C18/$B$202</f>
        <v>344599.76230769226</v>
      </c>
      <c r="D18" s="8">
        <f>'PGA 2014 (Córdobas)'!D18/$B$202</f>
        <v>17473.153846153848</v>
      </c>
      <c r="E18" s="8">
        <f>'PGA 2014 (Córdobas)'!E18/$B$202</f>
        <v>224851.42307692306</v>
      </c>
      <c r="F18" s="8">
        <f>'PGA 2014 (Córdobas)'!F18/$B$202</f>
        <v>259768.00192307692</v>
      </c>
      <c r="G18" s="8">
        <f t="shared" si="4"/>
        <v>846692.34115384612</v>
      </c>
      <c r="H18" s="8">
        <f>'PGA 2014 (Córdobas)'!H18/$B$202</f>
        <v>835923.1103846156</v>
      </c>
      <c r="I18" s="24">
        <f t="shared" si="5"/>
        <v>-10769.230769230518</v>
      </c>
    </row>
    <row r="19" spans="1:9" s="9" customFormat="1" ht="11.25" customHeight="1" thickBot="1" x14ac:dyDescent="0.2">
      <c r="A19" s="20"/>
      <c r="B19" s="21"/>
      <c r="C19" s="22"/>
      <c r="D19" s="22"/>
      <c r="E19" s="23"/>
      <c r="F19" s="22"/>
      <c r="G19" s="23"/>
    </row>
    <row r="20" spans="1:9" ht="11.25" customHeight="1" x14ac:dyDescent="0.15">
      <c r="A20" s="3"/>
      <c r="B20" s="12" t="s">
        <v>7</v>
      </c>
      <c r="C20" s="16">
        <f>SUM(C21:C28)</f>
        <v>2306944.7500000014</v>
      </c>
      <c r="D20" s="16">
        <f t="shared" ref="D20:F20" si="6">SUM(D21:D28)</f>
        <v>0</v>
      </c>
      <c r="E20" s="16">
        <f t="shared" si="6"/>
        <v>3811532.1169230761</v>
      </c>
      <c r="F20" s="16">
        <f t="shared" si="6"/>
        <v>1021126.4069230771</v>
      </c>
      <c r="G20" s="13">
        <f t="shared" ref="G20:G28" si="7">SUM(C20:F20)</f>
        <v>7139603.2738461541</v>
      </c>
      <c r="H20" s="28">
        <f>SUM(H21:H28)</f>
        <v>7145244.7715384606</v>
      </c>
      <c r="I20" s="28">
        <f>H20-G20</f>
        <v>5641.497692306526</v>
      </c>
    </row>
    <row r="21" spans="1:9" ht="11.25" customHeight="1" x14ac:dyDescent="0.15">
      <c r="A21" s="3"/>
      <c r="B21" s="5" t="s">
        <v>31</v>
      </c>
      <c r="C21" s="8">
        <f>'PGA 2014 (Córdobas)'!C21/$B$202</f>
        <v>1078730.0034615395</v>
      </c>
      <c r="D21" s="8">
        <f>'PGA 2014 (Córdobas)'!D21/$B$202</f>
        <v>0</v>
      </c>
      <c r="E21" s="8">
        <f>'PGA 2014 (Córdobas)'!E21/$B$202</f>
        <v>259621.53846153847</v>
      </c>
      <c r="F21" s="8">
        <f>'PGA 2014 (Córdobas)'!F21/$B$202</f>
        <v>235656.17692307706</v>
      </c>
      <c r="G21" s="8">
        <f t="shared" si="7"/>
        <v>1574007.7188461551</v>
      </c>
      <c r="H21" s="8">
        <f>'PGA 2014 (Córdobas)'!H21/$B$202</f>
        <v>1562787.588076924</v>
      </c>
      <c r="I21" s="24">
        <f>H21-G21</f>
        <v>-11220.130769231124</v>
      </c>
    </row>
    <row r="22" spans="1:9" ht="11.25" customHeight="1" x14ac:dyDescent="0.15">
      <c r="A22" s="3"/>
      <c r="B22" s="5" t="s">
        <v>32</v>
      </c>
      <c r="C22" s="8">
        <f>'PGA 2014 (Córdobas)'!C22/$B$202</f>
        <v>127270.48807692308</v>
      </c>
      <c r="D22" s="8">
        <f>'PGA 2014 (Córdobas)'!D22/$B$202</f>
        <v>0</v>
      </c>
      <c r="E22" s="8">
        <f>'PGA 2014 (Córdobas)'!E22/$B$202</f>
        <v>321445.62038461538</v>
      </c>
      <c r="F22" s="8">
        <f>'PGA 2014 (Córdobas)'!F22/$B$202</f>
        <v>88184.346153846156</v>
      </c>
      <c r="G22" s="8">
        <f t="shared" si="7"/>
        <v>536900.45461538457</v>
      </c>
      <c r="H22" s="8">
        <f>'PGA 2014 (Córdobas)'!H22/$B$202</f>
        <v>523054.30076923076</v>
      </c>
      <c r="I22" s="24">
        <f>H22-G22</f>
        <v>-13846.153846153815</v>
      </c>
    </row>
    <row r="23" spans="1:9" ht="11.25" customHeight="1" x14ac:dyDescent="0.15">
      <c r="A23" s="3"/>
      <c r="B23" s="5" t="s">
        <v>33</v>
      </c>
      <c r="C23" s="8">
        <f>'PGA 2014 (Córdobas)'!C23/$B$202</f>
        <v>134811.49461538461</v>
      </c>
      <c r="D23" s="8">
        <f>'PGA 2014 (Córdobas)'!D23/$B$202</f>
        <v>0</v>
      </c>
      <c r="E23" s="8">
        <f>'PGA 2014 (Córdobas)'!E23/$B$202</f>
        <v>248027.55</v>
      </c>
      <c r="F23" s="8">
        <f>'PGA 2014 (Córdobas)'!F23/$B$202</f>
        <v>89811.018846153849</v>
      </c>
      <c r="G23" s="8">
        <f>SUM(C23:F23)</f>
        <v>472650.06346153846</v>
      </c>
      <c r="H23" s="8">
        <f>'PGA 2014 (Córdobas)'!H23/$B$202</f>
        <v>472650.06346153846</v>
      </c>
      <c r="I23" s="24">
        <f t="shared" ref="I23:I28" si="8">H23-G23</f>
        <v>0</v>
      </c>
    </row>
    <row r="24" spans="1:9" ht="11.25" customHeight="1" x14ac:dyDescent="0.15">
      <c r="A24" s="3"/>
      <c r="B24" s="5" t="s">
        <v>34</v>
      </c>
      <c r="C24" s="8">
        <f>'PGA 2014 (Córdobas)'!C24/$B$202</f>
        <v>169845.61461538463</v>
      </c>
      <c r="D24" s="8">
        <f>'PGA 2014 (Córdobas)'!D24/$B$202</f>
        <v>0</v>
      </c>
      <c r="E24" s="8">
        <f>'PGA 2014 (Córdobas)'!E24/$B$202</f>
        <v>1946952.7280769225</v>
      </c>
      <c r="F24" s="8">
        <f>'PGA 2014 (Córdobas)'!F24/$B$202</f>
        <v>267504.96153846156</v>
      </c>
      <c r="G24" s="8">
        <f>SUM(C24:F24)</f>
        <v>2384303.3042307687</v>
      </c>
      <c r="H24" s="8">
        <f>'PGA 2014 (Córdobas)'!H24/$B$202</f>
        <v>2351187.8042307678</v>
      </c>
      <c r="I24" s="24">
        <f t="shared" si="8"/>
        <v>-33115.500000000931</v>
      </c>
    </row>
    <row r="25" spans="1:9" ht="11.25" customHeight="1" x14ac:dyDescent="0.15">
      <c r="A25" s="3"/>
      <c r="B25" s="5" t="s">
        <v>35</v>
      </c>
      <c r="C25" s="8">
        <f>'PGA 2014 (Córdobas)'!C25/$B$202</f>
        <v>192008</v>
      </c>
      <c r="D25" s="8">
        <f>'PGA 2014 (Córdobas)'!D25/$B$202</f>
        <v>0</v>
      </c>
      <c r="E25" s="8">
        <f>'PGA 2014 (Córdobas)'!E25/$B$202</f>
        <v>127614.26923076923</v>
      </c>
      <c r="F25" s="8">
        <f>'PGA 2014 (Córdobas)'!F25/$B$202</f>
        <v>55884.653846153844</v>
      </c>
      <c r="G25" s="8">
        <f t="shared" si="7"/>
        <v>375506.92307692312</v>
      </c>
      <c r="H25" s="8">
        <f>'PGA 2014 (Córdobas)'!H25/$B$202</f>
        <v>375506.92307692306</v>
      </c>
      <c r="I25" s="24">
        <f t="shared" si="8"/>
        <v>0</v>
      </c>
    </row>
    <row r="26" spans="1:9" ht="11.25" customHeight="1" x14ac:dyDescent="0.15">
      <c r="A26" s="3"/>
      <c r="B26" s="5" t="s">
        <v>36</v>
      </c>
      <c r="C26" s="8">
        <f>'PGA 2014 (Córdobas)'!C26/$B$202</f>
        <v>197339.30769230769</v>
      </c>
      <c r="D26" s="8">
        <f>'PGA 2014 (Córdobas)'!D26/$B$202</f>
        <v>0</v>
      </c>
      <c r="E26" s="8">
        <f>'PGA 2014 (Córdobas)'!E26/$B$202</f>
        <v>239779.03846153847</v>
      </c>
      <c r="F26" s="8">
        <f>'PGA 2014 (Córdobas)'!F26/$B$202</f>
        <v>15291.846153846154</v>
      </c>
      <c r="G26" s="8">
        <f t="shared" si="7"/>
        <v>452410.19230769225</v>
      </c>
      <c r="H26" s="8">
        <f>'PGA 2014 (Córdobas)'!H26/$B$202</f>
        <v>452410.19230769231</v>
      </c>
      <c r="I26" s="24">
        <f t="shared" si="8"/>
        <v>0</v>
      </c>
    </row>
    <row r="27" spans="1:9" ht="11.25" customHeight="1" x14ac:dyDescent="0.15">
      <c r="A27" s="3"/>
      <c r="B27" s="5" t="s">
        <v>37</v>
      </c>
      <c r="C27" s="8">
        <f>'PGA 2014 (Córdobas)'!C27/$B$202</f>
        <v>182411.51576923078</v>
      </c>
      <c r="D27" s="8">
        <f>'PGA 2014 (Córdobas)'!D27/$B$202</f>
        <v>0</v>
      </c>
      <c r="E27" s="8">
        <f>'PGA 2014 (Córdobas)'!E27/$B$202</f>
        <v>435154.54423076916</v>
      </c>
      <c r="F27" s="8">
        <f>'PGA 2014 (Córdobas)'!F27/$B$202</f>
        <v>91149.788076923083</v>
      </c>
      <c r="G27" s="8">
        <f>SUM(C27:F27)</f>
        <v>708715.84807692305</v>
      </c>
      <c r="H27" s="8">
        <f>'PGA 2014 (Córdobas)'!H27/$B$202</f>
        <v>772539.13038461539</v>
      </c>
      <c r="I27" s="24">
        <f t="shared" si="8"/>
        <v>63823.282307692338</v>
      </c>
    </row>
    <row r="28" spans="1:9" ht="11.25" customHeight="1" x14ac:dyDescent="0.15">
      <c r="A28" s="3"/>
      <c r="B28" s="5" t="s">
        <v>39</v>
      </c>
      <c r="C28" s="8">
        <f>'PGA 2014 (Córdobas)'!C28/$B$202</f>
        <v>224528.32576923075</v>
      </c>
      <c r="D28" s="8">
        <f>'PGA 2014 (Córdobas)'!D28/$B$202</f>
        <v>0</v>
      </c>
      <c r="E28" s="8">
        <f>'PGA 2014 (Córdobas)'!E28/$B$202</f>
        <v>232936.82807692309</v>
      </c>
      <c r="F28" s="8">
        <f>'PGA 2014 (Córdobas)'!F28/$B$202</f>
        <v>177643.61538461538</v>
      </c>
      <c r="G28" s="8">
        <f t="shared" si="7"/>
        <v>635108.76923076925</v>
      </c>
      <c r="H28" s="8">
        <f>'PGA 2014 (Córdobas)'!H28/$B$202</f>
        <v>635108.76923076913</v>
      </c>
      <c r="I28" s="24">
        <f t="shared" si="8"/>
        <v>0</v>
      </c>
    </row>
    <row r="29" spans="1:9" s="9" customFormat="1" ht="11.25" customHeight="1" thickBot="1" x14ac:dyDescent="0.2">
      <c r="A29" s="20"/>
      <c r="B29" s="21"/>
      <c r="C29" s="22"/>
      <c r="D29" s="22"/>
      <c r="E29" s="23"/>
      <c r="F29" s="22"/>
      <c r="G29" s="23"/>
    </row>
    <row r="30" spans="1:9" ht="11.25" customHeight="1" x14ac:dyDescent="0.15">
      <c r="A30" s="3"/>
      <c r="B30" s="12" t="s">
        <v>8</v>
      </c>
      <c r="C30" s="16">
        <f>SUM(C31:C43)</f>
        <v>2993858.9553846149</v>
      </c>
      <c r="D30" s="16">
        <f t="shared" ref="D30:F30" si="9">SUM(D31:D43)</f>
        <v>46002.658076923079</v>
      </c>
      <c r="E30" s="16">
        <f t="shared" si="9"/>
        <v>8058471.7330769226</v>
      </c>
      <c r="F30" s="16">
        <f t="shared" si="9"/>
        <v>6076289.7153846156</v>
      </c>
      <c r="G30" s="13">
        <f t="shared" ref="G30:G43" si="10">SUM(C30:F30)</f>
        <v>17174623.061923075</v>
      </c>
      <c r="H30" s="28">
        <f>SUM(H31:H43)</f>
        <v>17170911.523461536</v>
      </c>
      <c r="I30" s="28">
        <f>H30-G30</f>
        <v>-3711.5384615398943</v>
      </c>
    </row>
    <row r="31" spans="1:9" ht="11.25" customHeight="1" x14ac:dyDescent="0.15">
      <c r="A31" s="3"/>
      <c r="B31" s="5" t="s">
        <v>42</v>
      </c>
      <c r="C31" s="8">
        <f>'PGA 2014 (Córdobas)'!C31/$B$202</f>
        <v>204889.50269230769</v>
      </c>
      <c r="D31" s="8">
        <f>'PGA 2014 (Córdobas)'!D31/$B$202</f>
        <v>5769.2307692307695</v>
      </c>
      <c r="E31" s="8">
        <f>'PGA 2014 (Córdobas)'!E31/$B$202</f>
        <v>979839.05346153851</v>
      </c>
      <c r="F31" s="8">
        <f>'PGA 2014 (Córdobas)'!F31/$B$202</f>
        <v>709721.47307692294</v>
      </c>
      <c r="G31" s="8">
        <f t="shared" si="10"/>
        <v>1900219.2599999998</v>
      </c>
      <c r="H31" s="8">
        <f>'PGA 2014 (Córdobas)'!H31/$B$202</f>
        <v>1900219.2600000002</v>
      </c>
      <c r="I31" s="24">
        <f>H31-G31</f>
        <v>0</v>
      </c>
    </row>
    <row r="32" spans="1:9" ht="11.25" customHeight="1" x14ac:dyDescent="0.15">
      <c r="A32" s="3"/>
      <c r="B32" s="5" t="s">
        <v>43</v>
      </c>
      <c r="C32" s="8">
        <f>'PGA 2014 (Córdobas)'!C32/$B$202</f>
        <v>756369.73076923075</v>
      </c>
      <c r="D32" s="8">
        <f>'PGA 2014 (Córdobas)'!D32/$B$202</f>
        <v>0</v>
      </c>
      <c r="E32" s="8">
        <f>'PGA 2014 (Córdobas)'!E32/$B$202</f>
        <v>1398266.8576923076</v>
      </c>
      <c r="F32" s="8">
        <f>'PGA 2014 (Córdobas)'!F32/$B$202</f>
        <v>1421004.0607692306</v>
      </c>
      <c r="G32" s="8">
        <f t="shared" si="10"/>
        <v>3575640.6492307689</v>
      </c>
      <c r="H32" s="8">
        <f>'PGA 2014 (Córdobas)'!H32/$B$202</f>
        <v>3575640.6492307689</v>
      </c>
      <c r="I32" s="24">
        <f t="shared" ref="I32:I43" si="11">H32-G32</f>
        <v>0</v>
      </c>
    </row>
    <row r="33" spans="1:9" ht="11.25" customHeight="1" x14ac:dyDescent="0.15">
      <c r="A33" s="3"/>
      <c r="B33" s="5" t="s">
        <v>44</v>
      </c>
      <c r="C33" s="8">
        <f>'PGA 2014 (Córdobas)'!C33/$B$202</f>
        <v>187512.27615384615</v>
      </c>
      <c r="D33" s="8">
        <f>'PGA 2014 (Córdobas)'!D33/$B$202</f>
        <v>0</v>
      </c>
      <c r="E33" s="8">
        <f>'PGA 2014 (Córdobas)'!E33/$B$202</f>
        <v>1093648.2100000002</v>
      </c>
      <c r="F33" s="8">
        <f>'PGA 2014 (Córdobas)'!F33/$B$202</f>
        <v>149009.93038461541</v>
      </c>
      <c r="G33" s="8">
        <f t="shared" si="10"/>
        <v>1430170.4165384618</v>
      </c>
      <c r="H33" s="8">
        <f>'PGA 2014 (Córdobas)'!H33/$B$202</f>
        <v>1429997.3396153843</v>
      </c>
      <c r="I33" s="24">
        <f t="shared" si="11"/>
        <v>-173.07692307746038</v>
      </c>
    </row>
    <row r="34" spans="1:9" ht="11.25" customHeight="1" x14ac:dyDescent="0.15">
      <c r="A34" s="3"/>
      <c r="B34" s="5" t="s">
        <v>45</v>
      </c>
      <c r="C34" s="8">
        <f>'PGA 2014 (Córdobas)'!C34/$B$202</f>
        <v>89399.63846153846</v>
      </c>
      <c r="D34" s="8">
        <f>'PGA 2014 (Córdobas)'!D34/$B$202</f>
        <v>0</v>
      </c>
      <c r="E34" s="8">
        <f>'PGA 2014 (Córdobas)'!E34/$B$202</f>
        <v>469813.53423076926</v>
      </c>
      <c r="F34" s="8">
        <f>'PGA 2014 (Córdobas)'!F34/$B$202</f>
        <v>150145.16769230767</v>
      </c>
      <c r="G34" s="8">
        <f t="shared" si="10"/>
        <v>709358.34038461535</v>
      </c>
      <c r="H34" s="8">
        <f>'PGA 2014 (Córdobas)'!H34/$B$202</f>
        <v>705819.87884615373</v>
      </c>
      <c r="I34" s="24">
        <f t="shared" si="11"/>
        <v>-3538.4615384616191</v>
      </c>
    </row>
    <row r="35" spans="1:9" ht="11.25" customHeight="1" x14ac:dyDescent="0.15">
      <c r="A35" s="3"/>
      <c r="B35" s="5" t="s">
        <v>46</v>
      </c>
      <c r="C35" s="8">
        <f>'PGA 2014 (Córdobas)'!C35/$B$202</f>
        <v>553067.07692307688</v>
      </c>
      <c r="D35" s="8">
        <f>'PGA 2014 (Córdobas)'!D35/$B$202</f>
        <v>19230.76923076923</v>
      </c>
      <c r="E35" s="8">
        <f>'PGA 2014 (Córdobas)'!E35/$B$202</f>
        <v>1971261.9826923076</v>
      </c>
      <c r="F35" s="8">
        <f>'PGA 2014 (Córdobas)'!F35/$B$202</f>
        <v>999899.82230769238</v>
      </c>
      <c r="G35" s="8">
        <f t="shared" si="10"/>
        <v>3543459.6511538462</v>
      </c>
      <c r="H35" s="8">
        <f>'PGA 2014 (Córdobas)'!H35/$B$202</f>
        <v>3543459.6511538466</v>
      </c>
      <c r="I35" s="24">
        <f t="shared" si="11"/>
        <v>0</v>
      </c>
    </row>
    <row r="36" spans="1:9" ht="11.25" customHeight="1" x14ac:dyDescent="0.15">
      <c r="A36" s="3"/>
      <c r="B36" s="5" t="s">
        <v>47</v>
      </c>
      <c r="C36" s="8">
        <f>'PGA 2014 (Córdobas)'!C36/$B$202</f>
        <v>84995.212692307701</v>
      </c>
      <c r="D36" s="8">
        <f>'PGA 2014 (Córdobas)'!D36/$B$202</f>
        <v>0</v>
      </c>
      <c r="E36" s="8">
        <f>'PGA 2014 (Córdobas)'!E36/$B$202</f>
        <v>177112.41999999998</v>
      </c>
      <c r="F36" s="8">
        <f>'PGA 2014 (Córdobas)'!F36/$B$202</f>
        <v>409787.93384615396</v>
      </c>
      <c r="G36" s="8">
        <f t="shared" si="10"/>
        <v>671895.56653846172</v>
      </c>
      <c r="H36" s="8">
        <f>'PGA 2014 (Córdobas)'!H36/$B$202</f>
        <v>671895.56653846137</v>
      </c>
      <c r="I36" s="24">
        <f t="shared" si="11"/>
        <v>0</v>
      </c>
    </row>
    <row r="37" spans="1:9" ht="11.25" customHeight="1" x14ac:dyDescent="0.15">
      <c r="A37" s="3"/>
      <c r="B37" s="5" t="s">
        <v>48</v>
      </c>
      <c r="C37" s="8">
        <f>'PGA 2014 (Córdobas)'!C37/$B$202</f>
        <v>133510.69230769231</v>
      </c>
      <c r="D37" s="8">
        <f>'PGA 2014 (Córdobas)'!D37/$B$202</f>
        <v>0</v>
      </c>
      <c r="E37" s="8">
        <f>'PGA 2014 (Córdobas)'!E37/$B$202</f>
        <v>257965.92307692306</v>
      </c>
      <c r="F37" s="8">
        <f>'PGA 2014 (Córdobas)'!F37/$B$202</f>
        <v>372997.05576923076</v>
      </c>
      <c r="G37" s="8">
        <f t="shared" si="10"/>
        <v>764473.6711538462</v>
      </c>
      <c r="H37" s="8">
        <f>'PGA 2014 (Córdobas)'!H37/$B$202</f>
        <v>764473.67115384608</v>
      </c>
      <c r="I37" s="24">
        <f t="shared" si="11"/>
        <v>0</v>
      </c>
    </row>
    <row r="38" spans="1:9" ht="11.25" customHeight="1" x14ac:dyDescent="0.15">
      <c r="A38" s="3"/>
      <c r="B38" s="5" t="s">
        <v>49</v>
      </c>
      <c r="C38" s="8">
        <f>'PGA 2014 (Córdobas)'!C38/$B$202</f>
        <v>151445.46153846153</v>
      </c>
      <c r="D38" s="8">
        <f>'PGA 2014 (Córdobas)'!D38/$B$202</f>
        <v>0</v>
      </c>
      <c r="E38" s="8">
        <f>'PGA 2014 (Córdobas)'!E38/$B$202</f>
        <v>332025.73692307691</v>
      </c>
      <c r="F38" s="8">
        <f>'PGA 2014 (Córdobas)'!F38/$B$202</f>
        <v>141196.46153846153</v>
      </c>
      <c r="G38" s="8">
        <f t="shared" si="10"/>
        <v>624667.65999999992</v>
      </c>
      <c r="H38" s="8">
        <f>'PGA 2014 (Córdobas)'!H38/$B$202</f>
        <v>624667.66</v>
      </c>
      <c r="I38" s="24">
        <f t="shared" si="11"/>
        <v>0</v>
      </c>
    </row>
    <row r="39" spans="1:9" ht="11.25" customHeight="1" x14ac:dyDescent="0.15">
      <c r="A39" s="3"/>
      <c r="B39" s="5" t="s">
        <v>50</v>
      </c>
      <c r="C39" s="8">
        <f>'PGA 2014 (Córdobas)'!C39/$B$202</f>
        <v>140647.93038461538</v>
      </c>
      <c r="D39" s="8">
        <f>'PGA 2014 (Córdobas)'!D39/$B$202</f>
        <v>3846.1538461538462</v>
      </c>
      <c r="E39" s="8">
        <f>'PGA 2014 (Córdobas)'!E39/$B$202</f>
        <v>297649.25269230769</v>
      </c>
      <c r="F39" s="8">
        <f>'PGA 2014 (Córdobas)'!F39/$B$202</f>
        <v>133705.12615384615</v>
      </c>
      <c r="G39" s="8">
        <f t="shared" si="10"/>
        <v>575848.46307692304</v>
      </c>
      <c r="H39" s="8">
        <f>'PGA 2014 (Córdobas)'!H39/$B$202</f>
        <v>575848.46307692304</v>
      </c>
      <c r="I39" s="24">
        <f t="shared" si="11"/>
        <v>0</v>
      </c>
    </row>
    <row r="40" spans="1:9" ht="11.25" customHeight="1" x14ac:dyDescent="0.15">
      <c r="A40" s="3"/>
      <c r="B40" s="5" t="s">
        <v>54</v>
      </c>
      <c r="C40" s="8">
        <f>'PGA 2014 (Córdobas)'!C40/$B$202</f>
        <v>74818.844615384616</v>
      </c>
      <c r="D40" s="8">
        <f>'PGA 2014 (Córdobas)'!D40/$B$202</f>
        <v>0</v>
      </c>
      <c r="E40" s="8">
        <f>'PGA 2014 (Córdobas)'!E40/$B$202</f>
        <v>251417.04730769229</v>
      </c>
      <c r="F40" s="8">
        <f>'PGA 2014 (Córdobas)'!F40/$B$202</f>
        <v>248469.44884615386</v>
      </c>
      <c r="G40" s="8">
        <f t="shared" si="10"/>
        <v>574705.34076923085</v>
      </c>
      <c r="H40" s="8">
        <f>'PGA 2014 (Córdobas)'!H40/$B$202</f>
        <v>574705.34076923074</v>
      </c>
      <c r="I40" s="24">
        <f t="shared" si="11"/>
        <v>0</v>
      </c>
    </row>
    <row r="41" spans="1:9" ht="11.25" customHeight="1" x14ac:dyDescent="0.15">
      <c r="A41" s="3"/>
      <c r="B41" s="5" t="s">
        <v>51</v>
      </c>
      <c r="C41" s="8">
        <f>'PGA 2014 (Córdobas)'!C41/$B$202</f>
        <v>135790.61961538458</v>
      </c>
      <c r="D41" s="8">
        <f>'PGA 2014 (Córdobas)'!D41/$B$202</f>
        <v>0</v>
      </c>
      <c r="E41" s="8">
        <f>'PGA 2014 (Córdobas)'!E41/$B$202</f>
        <v>209275.7</v>
      </c>
      <c r="F41" s="8">
        <f>'PGA 2014 (Córdobas)'!F41/$B$202</f>
        <v>159266.21923076923</v>
      </c>
      <c r="G41" s="8">
        <f t="shared" si="10"/>
        <v>504332.53884615377</v>
      </c>
      <c r="H41" s="8">
        <f>'PGA 2014 (Córdobas)'!H41/$B$202</f>
        <v>504332.53884615377</v>
      </c>
      <c r="I41" s="24">
        <f t="shared" si="11"/>
        <v>0</v>
      </c>
    </row>
    <row r="42" spans="1:9" ht="11.25" customHeight="1" x14ac:dyDescent="0.15">
      <c r="A42" s="3"/>
      <c r="B42" s="5" t="s">
        <v>52</v>
      </c>
      <c r="C42" s="8">
        <f>'PGA 2014 (Córdobas)'!C42/$B$202</f>
        <v>271908.12653846154</v>
      </c>
      <c r="D42" s="8">
        <f>'PGA 2014 (Córdobas)'!D42/$B$202</f>
        <v>17156.504230769231</v>
      </c>
      <c r="E42" s="8">
        <f>'PGA 2014 (Córdobas)'!E42/$B$202</f>
        <v>188373.55846153849</v>
      </c>
      <c r="F42" s="8">
        <f>'PGA 2014 (Córdobas)'!F42/$B$202</f>
        <v>735425.63307692308</v>
      </c>
      <c r="G42" s="8">
        <f t="shared" si="10"/>
        <v>1212863.8223076924</v>
      </c>
      <c r="H42" s="8">
        <f>'PGA 2014 (Córdobas)'!H42/$B$202</f>
        <v>1212863.8223076924</v>
      </c>
      <c r="I42" s="24">
        <f t="shared" si="11"/>
        <v>0</v>
      </c>
    </row>
    <row r="43" spans="1:9" ht="11.25" customHeight="1" x14ac:dyDescent="0.15">
      <c r="A43" s="3"/>
      <c r="B43" s="5" t="s">
        <v>53</v>
      </c>
      <c r="C43" s="8">
        <f>'PGA 2014 (Córdobas)'!C43/$B$202</f>
        <v>209503.84269230772</v>
      </c>
      <c r="D43" s="8">
        <f>'PGA 2014 (Córdobas)'!D43/$B$202</f>
        <v>0</v>
      </c>
      <c r="E43" s="8">
        <f>'PGA 2014 (Córdobas)'!E43/$B$202</f>
        <v>431822.45653846156</v>
      </c>
      <c r="F43" s="8">
        <f>'PGA 2014 (Córdobas)'!F43/$B$202</f>
        <v>445661.38269230747</v>
      </c>
      <c r="G43" s="8">
        <f t="shared" si="10"/>
        <v>1086987.6819230767</v>
      </c>
      <c r="H43" s="8">
        <f>'PGA 2014 (Córdobas)'!H43/$B$202</f>
        <v>1086987.6819230774</v>
      </c>
      <c r="I43" s="24">
        <f t="shared" si="11"/>
        <v>0</v>
      </c>
    </row>
    <row r="44" spans="1:9" s="9" customFormat="1" ht="11.25" customHeight="1" thickBot="1" x14ac:dyDescent="0.2">
      <c r="A44" s="20"/>
      <c r="B44" s="21"/>
      <c r="D44" s="22"/>
      <c r="E44" s="23"/>
      <c r="F44" s="22"/>
      <c r="G44" s="23"/>
    </row>
    <row r="45" spans="1:9" ht="11.25" customHeight="1" x14ac:dyDescent="0.15">
      <c r="A45" s="3"/>
      <c r="B45" s="12" t="s">
        <v>9</v>
      </c>
      <c r="C45" s="16">
        <f>SUM(C46:C55)</f>
        <v>4899300.2896153843</v>
      </c>
      <c r="D45" s="16">
        <f t="shared" ref="D45:F45" si="12">SUM(D46:D55)</f>
        <v>111797.36923076924</v>
      </c>
      <c r="E45" s="16">
        <f t="shared" si="12"/>
        <v>4898960.6800000016</v>
      </c>
      <c r="F45" s="16">
        <f t="shared" si="12"/>
        <v>1877703.8492307689</v>
      </c>
      <c r="G45" s="13">
        <f t="shared" ref="G45:G55" si="13">SUM(C45:F45)</f>
        <v>11787762.188076923</v>
      </c>
      <c r="H45" s="28">
        <f>SUM(H46:H55)</f>
        <v>11772617.341923077</v>
      </c>
      <c r="I45" s="28">
        <f>H45-G45</f>
        <v>-15144.846153846011</v>
      </c>
    </row>
    <row r="46" spans="1:9" ht="11.25" customHeight="1" x14ac:dyDescent="0.15">
      <c r="A46" s="3"/>
      <c r="B46" s="5" t="s">
        <v>55</v>
      </c>
      <c r="C46" s="8">
        <f>'PGA 2014 (Córdobas)'!C46/$B$202</f>
        <v>108215.65384615384</v>
      </c>
      <c r="D46" s="8">
        <f>'PGA 2014 (Córdobas)'!D46/$B$202</f>
        <v>2500</v>
      </c>
      <c r="E46" s="8">
        <f>'PGA 2014 (Córdobas)'!E46/$B$202</f>
        <v>310567.69230769231</v>
      </c>
      <c r="F46" s="8">
        <f>'PGA 2014 (Córdobas)'!F46/$B$202</f>
        <v>424054.03923076921</v>
      </c>
      <c r="G46" s="8">
        <f t="shared" si="13"/>
        <v>845337.38538461528</v>
      </c>
      <c r="H46" s="8">
        <f>'PGA 2014 (Córdobas)'!H46/$B$202</f>
        <v>845337.38538461539</v>
      </c>
      <c r="I46" s="24">
        <f t="shared" ref="I46:I55" si="14">H46-G46</f>
        <v>0</v>
      </c>
    </row>
    <row r="47" spans="1:9" ht="11.25" customHeight="1" x14ac:dyDescent="0.15">
      <c r="A47" s="3"/>
      <c r="B47" s="5" t="s">
        <v>56</v>
      </c>
      <c r="C47" s="8">
        <f>'PGA 2014 (Córdobas)'!C47/$B$202</f>
        <v>431810.14115384623</v>
      </c>
      <c r="D47" s="8">
        <f>'PGA 2014 (Córdobas)'!D47/$B$202</f>
        <v>0</v>
      </c>
      <c r="E47" s="8">
        <f>'PGA 2014 (Córdobas)'!E47/$B$202</f>
        <v>347044.27307692304</v>
      </c>
      <c r="F47" s="8">
        <f>'PGA 2014 (Córdobas)'!F47/$B$202</f>
        <v>234901.55653846153</v>
      </c>
      <c r="G47" s="8">
        <f t="shared" si="13"/>
        <v>1013755.9707692307</v>
      </c>
      <c r="H47" s="8">
        <f>'PGA 2014 (Córdobas)'!H47/$B$202</f>
        <v>1013755.9707692309</v>
      </c>
      <c r="I47" s="24">
        <f t="shared" si="14"/>
        <v>0</v>
      </c>
    </row>
    <row r="48" spans="1:9" ht="11.25" customHeight="1" x14ac:dyDescent="0.15">
      <c r="A48" s="3"/>
      <c r="B48" s="5" t="s">
        <v>57</v>
      </c>
      <c r="C48" s="8">
        <f>'PGA 2014 (Córdobas)'!C48/$B$202</f>
        <v>190621.42307692306</v>
      </c>
      <c r="D48" s="8">
        <f>'PGA 2014 (Córdobas)'!D48/$B$202</f>
        <v>0</v>
      </c>
      <c r="E48" s="8">
        <f>'PGA 2014 (Córdobas)'!E48/$B$202</f>
        <v>543582.73076923075</v>
      </c>
      <c r="F48" s="8">
        <f>'PGA 2014 (Córdobas)'!F48/$B$202</f>
        <v>15807.692307692309</v>
      </c>
      <c r="G48" s="8">
        <f t="shared" si="13"/>
        <v>750011.84615384601</v>
      </c>
      <c r="H48" s="8">
        <f>'PGA 2014 (Córdobas)'!H48/$B$202</f>
        <v>750011.84615384613</v>
      </c>
      <c r="I48" s="24">
        <f t="shared" si="14"/>
        <v>0</v>
      </c>
    </row>
    <row r="49" spans="1:9" ht="11.25" customHeight="1" x14ac:dyDescent="0.15">
      <c r="A49" s="3"/>
      <c r="B49" s="5" t="s">
        <v>58</v>
      </c>
      <c r="C49" s="8">
        <f>'PGA 2014 (Córdobas)'!C49/$B$202</f>
        <v>714496.77499999991</v>
      </c>
      <c r="D49" s="8">
        <f>'PGA 2014 (Córdobas)'!D49/$B$202</f>
        <v>15115.384615384615</v>
      </c>
      <c r="E49" s="8">
        <f>'PGA 2014 (Córdobas)'!E49/$B$202</f>
        <v>999079.83076923084</v>
      </c>
      <c r="F49" s="8">
        <f>'PGA 2014 (Córdobas)'!F49/$B$202</f>
        <v>323281.25884615385</v>
      </c>
      <c r="G49" s="8">
        <f t="shared" si="13"/>
        <v>2051973.2492307695</v>
      </c>
      <c r="H49" s="8">
        <f>'PGA 2014 (Córdobas)'!H49/$B$202</f>
        <v>2051973.249230769</v>
      </c>
      <c r="I49" s="24">
        <f t="shared" si="14"/>
        <v>0</v>
      </c>
    </row>
    <row r="50" spans="1:9" ht="11.25" customHeight="1" x14ac:dyDescent="0.15">
      <c r="A50" s="3"/>
      <c r="B50" s="5" t="s">
        <v>59</v>
      </c>
      <c r="C50" s="8">
        <f>'PGA 2014 (Córdobas)'!C50/$B$202</f>
        <v>977758.92307692312</v>
      </c>
      <c r="D50" s="8">
        <f>'PGA 2014 (Córdobas)'!D50/$B$202</f>
        <v>20961.538461538461</v>
      </c>
      <c r="E50" s="8">
        <f>'PGA 2014 (Córdobas)'!E50/$B$202</f>
        <v>1288369.2307692308</v>
      </c>
      <c r="F50" s="8">
        <f>'PGA 2014 (Córdobas)'!F50/$B$202</f>
        <v>448130.30769230769</v>
      </c>
      <c r="G50" s="8">
        <f>SUM(C50:F50)</f>
        <v>2735220</v>
      </c>
      <c r="H50" s="8">
        <f>'PGA 2014 (Córdobas)'!H50/$B$202</f>
        <v>2720075.153846154</v>
      </c>
      <c r="I50" s="24">
        <f t="shared" si="14"/>
        <v>-15144.846153846011</v>
      </c>
    </row>
    <row r="51" spans="1:9" ht="11.25" customHeight="1" x14ac:dyDescent="0.15">
      <c r="A51" s="3"/>
      <c r="B51" s="5" t="s">
        <v>60</v>
      </c>
      <c r="C51" s="8">
        <f>'PGA 2014 (Córdobas)'!C51/$B$202</f>
        <v>514322.09807692311</v>
      </c>
      <c r="D51" s="8">
        <f>'PGA 2014 (Córdobas)'!D51/$B$202</f>
        <v>2692.3076923076924</v>
      </c>
      <c r="E51" s="8">
        <f>'PGA 2014 (Córdobas)'!E51/$B$202</f>
        <v>115384.61538461539</v>
      </c>
      <c r="F51" s="8">
        <f>'PGA 2014 (Córdobas)'!F51/$B$202</f>
        <v>17038.461538461539</v>
      </c>
      <c r="G51" s="8">
        <f>SUM(C51:F51)</f>
        <v>649437.48269230768</v>
      </c>
      <c r="H51" s="8">
        <f>'PGA 2014 (Córdobas)'!H51/$B$202</f>
        <v>649437.48269230768</v>
      </c>
      <c r="I51" s="24">
        <f t="shared" si="14"/>
        <v>0</v>
      </c>
    </row>
    <row r="52" spans="1:9" ht="11.25" customHeight="1" x14ac:dyDescent="0.15">
      <c r="A52" s="3"/>
      <c r="B52" s="5" t="s">
        <v>61</v>
      </c>
      <c r="C52" s="8">
        <f>'PGA 2014 (Córdobas)'!C52/$B$202</f>
        <v>281563.45307692303</v>
      </c>
      <c r="D52" s="8">
        <f>'PGA 2014 (Córdobas)'!D52/$B$202</f>
        <v>15000</v>
      </c>
      <c r="E52" s="8">
        <f>'PGA 2014 (Córdobas)'!E52/$B$202</f>
        <v>152685.70384615383</v>
      </c>
      <c r="F52" s="8">
        <f>'PGA 2014 (Córdobas)'!F52/$B$202</f>
        <v>106004.45615384613</v>
      </c>
      <c r="G52" s="8">
        <f t="shared" si="13"/>
        <v>555253.61307692295</v>
      </c>
      <c r="H52" s="8">
        <f>'PGA 2014 (Córdobas)'!H52/$B$202</f>
        <v>555253.61307692318</v>
      </c>
      <c r="I52" s="24">
        <f>H52-G52</f>
        <v>0</v>
      </c>
    </row>
    <row r="53" spans="1:9" ht="11.25" customHeight="1" x14ac:dyDescent="0.15">
      <c r="A53" s="3"/>
      <c r="B53" s="5" t="s">
        <v>62</v>
      </c>
      <c r="C53" s="8">
        <f>'PGA 2014 (Córdobas)'!C53/$B$202</f>
        <v>409689.26923076925</v>
      </c>
      <c r="D53" s="8">
        <f>'PGA 2014 (Córdobas)'!D53/$B$202</f>
        <v>50000</v>
      </c>
      <c r="E53" s="8">
        <f>'PGA 2014 (Córdobas)'!E53/$B$202</f>
        <v>923867.98769230768</v>
      </c>
      <c r="F53" s="8">
        <f>'PGA 2014 (Córdobas)'!F53/$B$202</f>
        <v>23580.76923076923</v>
      </c>
      <c r="G53" s="8">
        <f t="shared" si="13"/>
        <v>1407138.0261538462</v>
      </c>
      <c r="H53" s="8">
        <f>'PGA 2014 (Córdobas)'!H53/$B$202</f>
        <v>1407138.0261538462</v>
      </c>
      <c r="I53" s="24">
        <f t="shared" si="14"/>
        <v>0</v>
      </c>
    </row>
    <row r="54" spans="1:9" ht="11.25" customHeight="1" x14ac:dyDescent="0.15">
      <c r="A54" s="3"/>
      <c r="B54" s="5" t="s">
        <v>63</v>
      </c>
      <c r="C54" s="8">
        <f>'PGA 2014 (Córdobas)'!C54/$B$202</f>
        <v>751713.63</v>
      </c>
      <c r="D54" s="8">
        <f>'PGA 2014 (Córdobas)'!D54/$B$202</f>
        <v>1028.1384615384616</v>
      </c>
      <c r="E54" s="8">
        <f>'PGA 2014 (Córdobas)'!E54/$B$202</f>
        <v>143365.38461538462</v>
      </c>
      <c r="F54" s="8">
        <f>'PGA 2014 (Córdobas)'!F54/$B$202</f>
        <v>86876.653846153844</v>
      </c>
      <c r="G54" s="8">
        <f t="shared" si="13"/>
        <v>982983.80692307698</v>
      </c>
      <c r="H54" s="8">
        <f>'PGA 2014 (Córdobas)'!H54/$B$202</f>
        <v>982983.80692307698</v>
      </c>
      <c r="I54" s="24">
        <f t="shared" si="14"/>
        <v>0</v>
      </c>
    </row>
    <row r="55" spans="1:9" ht="11.25" customHeight="1" x14ac:dyDescent="0.15">
      <c r="A55" s="3"/>
      <c r="B55" s="5" t="s">
        <v>64</v>
      </c>
      <c r="C55" s="8">
        <f>'PGA 2014 (Córdobas)'!C55/$B$202</f>
        <v>519108.92307692306</v>
      </c>
      <c r="D55" s="8">
        <f>'PGA 2014 (Córdobas)'!D55/$B$202</f>
        <v>4500</v>
      </c>
      <c r="E55" s="8">
        <f>'PGA 2014 (Córdobas)'!E55/$B$202</f>
        <v>75013.230769230766</v>
      </c>
      <c r="F55" s="8">
        <f>'PGA 2014 (Córdobas)'!F55/$B$202</f>
        <v>198028.65384615384</v>
      </c>
      <c r="G55" s="8">
        <f t="shared" si="13"/>
        <v>796650.80769230775</v>
      </c>
      <c r="H55" s="8">
        <f>'PGA 2014 (Córdobas)'!H55/$B$202</f>
        <v>796650.80769230775</v>
      </c>
      <c r="I55" s="24">
        <f t="shared" si="14"/>
        <v>0</v>
      </c>
    </row>
    <row r="56" spans="1:9" s="9" customFormat="1" ht="11.25" customHeight="1" thickBot="1" x14ac:dyDescent="0.2">
      <c r="A56" s="20"/>
      <c r="B56" s="21"/>
      <c r="C56" s="22"/>
      <c r="D56" s="22"/>
      <c r="E56" s="23"/>
      <c r="F56" s="22"/>
      <c r="G56" s="23"/>
    </row>
    <row r="57" spans="1:9" ht="11.25" customHeight="1" x14ac:dyDescent="0.15">
      <c r="A57" s="3"/>
      <c r="B57" s="12" t="s">
        <v>10</v>
      </c>
      <c r="C57" s="16">
        <f>SUM(C58:C63)</f>
        <v>2953218.4234615364</v>
      </c>
      <c r="D57" s="16">
        <f t="shared" ref="D57:F57" si="15">SUM(D58:D63)</f>
        <v>30760.221923076926</v>
      </c>
      <c r="E57" s="16">
        <f t="shared" si="15"/>
        <v>4212810.0307692308</v>
      </c>
      <c r="F57" s="16">
        <f t="shared" si="15"/>
        <v>828597.17769230762</v>
      </c>
      <c r="G57" s="13">
        <f t="shared" ref="G57:G63" si="16">SUM(C57:F57)</f>
        <v>8025385.8538461514</v>
      </c>
      <c r="H57" s="28">
        <f>SUM(H58:H63)</f>
        <v>8020385.8538461532</v>
      </c>
      <c r="I57" s="28">
        <f>H57-G57</f>
        <v>-4999.9999999981374</v>
      </c>
    </row>
    <row r="58" spans="1:9" ht="11.25" customHeight="1" x14ac:dyDescent="0.15">
      <c r="A58" s="3"/>
      <c r="B58" s="5" t="s">
        <v>66</v>
      </c>
      <c r="C58" s="8">
        <f>'PGA 2014 (Córdobas)'!C58/$B$202</f>
        <v>497466.9476923077</v>
      </c>
      <c r="D58" s="8">
        <f>'PGA 2014 (Córdobas)'!D58/$B$202</f>
        <v>0</v>
      </c>
      <c r="E58" s="8">
        <f>'PGA 2014 (Córdobas)'!E58/$B$202</f>
        <v>376160.38461538462</v>
      </c>
      <c r="F58" s="8">
        <f>'PGA 2014 (Córdobas)'!F58/$B$202</f>
        <v>162517.69230769231</v>
      </c>
      <c r="G58" s="8">
        <f>SUM(C58:F58)</f>
        <v>1036145.0246153846</v>
      </c>
      <c r="H58" s="8">
        <f>'PGA 2014 (Córdobas)'!H58/$B$202</f>
        <v>1036145.0246153846</v>
      </c>
      <c r="I58" s="24">
        <f t="shared" ref="I58:I63" si="17">H58-G58</f>
        <v>0</v>
      </c>
    </row>
    <row r="59" spans="1:9" ht="11.25" customHeight="1" x14ac:dyDescent="0.15">
      <c r="A59" s="3"/>
      <c r="B59" s="5" t="s">
        <v>67</v>
      </c>
      <c r="C59" s="8">
        <f>'PGA 2014 (Córdobas)'!C59/$B$202</f>
        <v>1368002.3619230748</v>
      </c>
      <c r="D59" s="8">
        <f>'PGA 2014 (Córdobas)'!D59/$B$202</f>
        <v>11797.153846153846</v>
      </c>
      <c r="E59" s="8">
        <f>'PGA 2014 (Córdobas)'!E59/$B$202</f>
        <v>1983521.4015384614</v>
      </c>
      <c r="F59" s="8">
        <f>'PGA 2014 (Córdobas)'!F59/$B$202</f>
        <v>77981.726923076931</v>
      </c>
      <c r="G59" s="8">
        <f t="shared" si="16"/>
        <v>3441302.6442307667</v>
      </c>
      <c r="H59" s="8">
        <f>'PGA 2014 (Córdobas)'!H59/$B$202</f>
        <v>3441302.6442307699</v>
      </c>
      <c r="I59" s="24">
        <f>H59-G59</f>
        <v>0</v>
      </c>
    </row>
    <row r="60" spans="1:9" ht="11.25" customHeight="1" x14ac:dyDescent="0.15">
      <c r="A60" s="3"/>
      <c r="B60" s="5" t="s">
        <v>68</v>
      </c>
      <c r="C60" s="8">
        <f>'PGA 2014 (Córdobas)'!C60/$B$202</f>
        <v>287501.79230769223</v>
      </c>
      <c r="D60" s="8">
        <f>'PGA 2014 (Córdobas)'!D60/$B$202</f>
        <v>0</v>
      </c>
      <c r="E60" s="8">
        <f>'PGA 2014 (Córdobas)'!E60/$B$202</f>
        <v>739057.0353846153</v>
      </c>
      <c r="F60" s="8">
        <f>'PGA 2014 (Córdobas)'!F60/$B$202</f>
        <v>32957.303076923075</v>
      </c>
      <c r="G60" s="8">
        <f t="shared" si="16"/>
        <v>1059516.1307692307</v>
      </c>
      <c r="H60" s="8">
        <f>'PGA 2014 (Córdobas)'!H60/$B$202</f>
        <v>1059516.1307692307</v>
      </c>
      <c r="I60" s="24">
        <f t="shared" si="17"/>
        <v>0</v>
      </c>
    </row>
    <row r="61" spans="1:9" ht="11.25" customHeight="1" x14ac:dyDescent="0.15">
      <c r="A61" s="3"/>
      <c r="B61" s="5" t="s">
        <v>69</v>
      </c>
      <c r="C61" s="8">
        <f>'PGA 2014 (Córdobas)'!C61/$B$202</f>
        <v>302706.5</v>
      </c>
      <c r="D61" s="8">
        <f>'PGA 2014 (Córdobas)'!D61/$B$202</f>
        <v>11847.683461538461</v>
      </c>
      <c r="E61" s="8">
        <f>'PGA 2014 (Córdobas)'!E61/$B$202</f>
        <v>342578.23961538461</v>
      </c>
      <c r="F61" s="8">
        <f>'PGA 2014 (Córdobas)'!F61/$B$202</f>
        <v>176783.00115384613</v>
      </c>
      <c r="G61" s="8">
        <f t="shared" si="16"/>
        <v>833915.42423076916</v>
      </c>
      <c r="H61" s="8">
        <f>'PGA 2014 (Córdobas)'!H61/$B$202</f>
        <v>833915.42423076928</v>
      </c>
      <c r="I61" s="24">
        <f t="shared" si="17"/>
        <v>0</v>
      </c>
    </row>
    <row r="62" spans="1:9" ht="11.25" customHeight="1" x14ac:dyDescent="0.15">
      <c r="A62" s="3"/>
      <c r="B62" s="5" t="s">
        <v>70</v>
      </c>
      <c r="C62" s="8">
        <f>'PGA 2014 (Córdobas)'!C62/$B$202</f>
        <v>200792.62615384615</v>
      </c>
      <c r="D62" s="8">
        <f>'PGA 2014 (Córdobas)'!D62/$B$202</f>
        <v>0</v>
      </c>
      <c r="E62" s="8">
        <f>'PGA 2014 (Córdobas)'!E62/$B$202</f>
        <v>360450.89307692304</v>
      </c>
      <c r="F62" s="8">
        <f>'PGA 2014 (Córdobas)'!F62/$B$202</f>
        <v>355626.68499999988</v>
      </c>
      <c r="G62" s="8">
        <f t="shared" si="16"/>
        <v>916870.20423076907</v>
      </c>
      <c r="H62" s="8">
        <f>'PGA 2014 (Córdobas)'!H62/$B$202</f>
        <v>916870.20423076884</v>
      </c>
      <c r="I62" s="24">
        <f t="shared" si="17"/>
        <v>0</v>
      </c>
    </row>
    <row r="63" spans="1:9" ht="11.25" customHeight="1" x14ac:dyDescent="0.15">
      <c r="A63" s="3"/>
      <c r="B63" s="5" t="s">
        <v>71</v>
      </c>
      <c r="C63" s="8">
        <f>'PGA 2014 (Córdobas)'!C63/$B$202</f>
        <v>296748.19538461539</v>
      </c>
      <c r="D63" s="8">
        <f>'PGA 2014 (Córdobas)'!D63/$B$202</f>
        <v>7115.3846153846152</v>
      </c>
      <c r="E63" s="8">
        <f>'PGA 2014 (Córdobas)'!E63/$B$202</f>
        <v>411042.07653846155</v>
      </c>
      <c r="F63" s="8">
        <f>'PGA 2014 (Córdobas)'!F63/$B$202</f>
        <v>22730.76923076923</v>
      </c>
      <c r="G63" s="8">
        <f t="shared" si="16"/>
        <v>737636.42576923082</v>
      </c>
      <c r="H63" s="8">
        <f>'PGA 2014 (Córdobas)'!H63/$B$202</f>
        <v>732636.42576923082</v>
      </c>
      <c r="I63" s="24">
        <f t="shared" si="17"/>
        <v>-5000</v>
      </c>
    </row>
    <row r="64" spans="1:9" s="9" customFormat="1" ht="11.25" customHeight="1" thickBot="1" x14ac:dyDescent="0.2">
      <c r="A64" s="20"/>
      <c r="B64" s="21"/>
      <c r="C64" s="22"/>
      <c r="D64" s="22"/>
      <c r="E64" s="23"/>
      <c r="F64" s="22"/>
      <c r="G64" s="23"/>
    </row>
    <row r="65" spans="1:9" ht="11.25" customHeight="1" x14ac:dyDescent="0.15">
      <c r="A65" s="3"/>
      <c r="B65" s="12" t="s">
        <v>11</v>
      </c>
      <c r="C65" s="16">
        <f>SUM(C66:C69)</f>
        <v>1433963.5776923078</v>
      </c>
      <c r="D65" s="16">
        <f t="shared" ref="D65:F65" si="18">SUM(D66:D69)</f>
        <v>26153.846153846152</v>
      </c>
      <c r="E65" s="16">
        <f t="shared" si="18"/>
        <v>3150205.5169230774</v>
      </c>
      <c r="F65" s="16">
        <f t="shared" si="18"/>
        <v>2046969.0192307692</v>
      </c>
      <c r="G65" s="13">
        <f>SUM(C65:F65)</f>
        <v>6657291.96</v>
      </c>
      <c r="H65" s="28">
        <f>SUM(H66:H69)</f>
        <v>6671822.6215384621</v>
      </c>
      <c r="I65" s="28">
        <f>H65-G65</f>
        <v>14530.661538462155</v>
      </c>
    </row>
    <row r="66" spans="1:9" ht="11.25" customHeight="1" x14ac:dyDescent="0.15">
      <c r="A66" s="3"/>
      <c r="B66" s="5" t="s">
        <v>72</v>
      </c>
      <c r="C66" s="8">
        <f>'PGA 2014 (Córdobas)'!C66/$B$202</f>
        <v>276706.36576923076</v>
      </c>
      <c r="D66" s="8">
        <f>'PGA 2014 (Córdobas)'!D66/$B$202</f>
        <v>13076.923076923076</v>
      </c>
      <c r="E66" s="8">
        <f>'PGA 2014 (Córdobas)'!E66/$B$202</f>
        <v>281894.05461538461</v>
      </c>
      <c r="F66" s="8">
        <f>'PGA 2014 (Córdobas)'!F66/$B$202</f>
        <v>491094.79038461536</v>
      </c>
      <c r="G66" s="8">
        <f t="shared" ref="G66:G69" si="19">SUM(C66:F66)</f>
        <v>1062772.1338461537</v>
      </c>
      <c r="H66" s="8">
        <f>'PGA 2014 (Córdobas)'!H66/$B$202</f>
        <v>1070037.4646153848</v>
      </c>
      <c r="I66" s="24">
        <f t="shared" ref="I66:I69" si="20">H66-G66</f>
        <v>7265.3307692310773</v>
      </c>
    </row>
    <row r="67" spans="1:9" ht="11.25" customHeight="1" x14ac:dyDescent="0.15">
      <c r="A67" s="3"/>
      <c r="B67" s="5" t="s">
        <v>73</v>
      </c>
      <c r="C67" s="8">
        <f>'PGA 2014 (Córdobas)'!C67/$B$202</f>
        <v>303629.4426923077</v>
      </c>
      <c r="D67" s="8">
        <f>'PGA 2014 (Córdobas)'!D67/$B$202</f>
        <v>13076.923076923076</v>
      </c>
      <c r="E67" s="8">
        <f>'PGA 2014 (Córdobas)'!E67/$B$202</f>
        <v>254970.9776923077</v>
      </c>
      <c r="F67" s="8">
        <f>'PGA 2014 (Córdobas)'!F67/$B$202</f>
        <v>491094.79038461536</v>
      </c>
      <c r="G67" s="8">
        <f>SUM(C67:F67)</f>
        <v>1062772.1338461537</v>
      </c>
      <c r="H67" s="8">
        <f>'PGA 2014 (Córdobas)'!H67/$B$202</f>
        <v>1070037.4646153848</v>
      </c>
      <c r="I67" s="24">
        <f t="shared" si="20"/>
        <v>7265.3307692310773</v>
      </c>
    </row>
    <row r="68" spans="1:9" ht="11.25" customHeight="1" x14ac:dyDescent="0.15">
      <c r="A68" s="3"/>
      <c r="B68" s="5" t="s">
        <v>74</v>
      </c>
      <c r="C68" s="8">
        <f>'PGA 2014 (Córdobas)'!C68/$B$202</f>
        <v>419264.65384615387</v>
      </c>
      <c r="D68" s="8">
        <f>'PGA 2014 (Córdobas)'!D68/$B$202</f>
        <v>0</v>
      </c>
      <c r="E68" s="8">
        <f>'PGA 2014 (Córdobas)'!E68/$B$202</f>
        <v>1753933.2538461538</v>
      </c>
      <c r="F68" s="8">
        <f>'PGA 2014 (Córdobas)'!F68/$B$202</f>
        <v>975506.78461538465</v>
      </c>
      <c r="G68" s="8">
        <f t="shared" si="19"/>
        <v>3148704.692307692</v>
      </c>
      <c r="H68" s="8">
        <f>'PGA 2014 (Córdobas)'!H68/$B$202</f>
        <v>3148704.6923076925</v>
      </c>
      <c r="I68" s="24">
        <f t="shared" si="20"/>
        <v>0</v>
      </c>
    </row>
    <row r="69" spans="1:9" ht="11.25" customHeight="1" x14ac:dyDescent="0.15">
      <c r="A69" s="3"/>
      <c r="B69" s="5" t="s">
        <v>75</v>
      </c>
      <c r="C69" s="8">
        <f>'PGA 2014 (Córdobas)'!C69/$B$202</f>
        <v>434363.11538461538</v>
      </c>
      <c r="D69" s="8">
        <f>'PGA 2014 (Córdobas)'!D69/$B$202</f>
        <v>0</v>
      </c>
      <c r="E69" s="8">
        <f>'PGA 2014 (Córdobas)'!E69/$B$202</f>
        <v>859407.23076923075</v>
      </c>
      <c r="F69" s="8">
        <f>'PGA 2014 (Córdobas)'!F69/$B$202</f>
        <v>89272.653846153844</v>
      </c>
      <c r="G69" s="8">
        <f t="shared" si="19"/>
        <v>1383042.9999999998</v>
      </c>
      <c r="H69" s="8">
        <f>'PGA 2014 (Córdobas)'!H69/$B$202</f>
        <v>1383043</v>
      </c>
      <c r="I69" s="24">
        <f t="shared" si="20"/>
        <v>0</v>
      </c>
    </row>
    <row r="70" spans="1:9" s="9" customFormat="1" ht="11.25" customHeight="1" thickBot="1" x14ac:dyDescent="0.2">
      <c r="A70" s="20"/>
      <c r="B70" s="21"/>
      <c r="C70" s="22"/>
      <c r="D70" s="22"/>
      <c r="E70" s="23"/>
      <c r="F70" s="22"/>
      <c r="G70" s="23"/>
    </row>
    <row r="71" spans="1:9" ht="11.25" customHeight="1" x14ac:dyDescent="0.15">
      <c r="A71" s="3"/>
      <c r="B71" s="12" t="s">
        <v>12</v>
      </c>
      <c r="C71" s="16">
        <f>SUM(C72:C79)</f>
        <v>3665793.1064346153</v>
      </c>
      <c r="D71" s="16">
        <f t="shared" ref="D71:F71" si="21">SUM(D72:D79)</f>
        <v>422204.92846153845</v>
      </c>
      <c r="E71" s="16">
        <f t="shared" si="21"/>
        <v>8578262.9503846169</v>
      </c>
      <c r="F71" s="16">
        <f t="shared" si="21"/>
        <v>1289745.4284615386</v>
      </c>
      <c r="G71" s="13">
        <f t="shared" ref="G71:G79" si="22">SUM(C71:F71)</f>
        <v>13956006.413742309</v>
      </c>
      <c r="H71" s="28">
        <f>SUM(H72:H79)</f>
        <v>13924379.275280768</v>
      </c>
      <c r="I71" s="28">
        <f>H71-G71</f>
        <v>-31627.138461541384</v>
      </c>
    </row>
    <row r="72" spans="1:9" ht="11.25" customHeight="1" x14ac:dyDescent="0.15">
      <c r="A72" s="3"/>
      <c r="B72" s="5" t="s">
        <v>77</v>
      </c>
      <c r="C72" s="8">
        <f>'PGA 2014 (Córdobas)'!C72/$B$202</f>
        <v>100053.84615384616</v>
      </c>
      <c r="D72" s="8">
        <f>'PGA 2014 (Córdobas)'!D72/$B$202</f>
        <v>0</v>
      </c>
      <c r="E72" s="8">
        <f>'PGA 2014 (Córdobas)'!E72/$B$202</f>
        <v>1187399.6538461538</v>
      </c>
      <c r="F72" s="8">
        <f>'PGA 2014 (Córdobas)'!F72/$B$202</f>
        <v>69730.769230769234</v>
      </c>
      <c r="G72" s="8">
        <f t="shared" si="22"/>
        <v>1357184.2692307692</v>
      </c>
      <c r="H72" s="8">
        <f>'PGA 2014 (Córdobas)'!H72/$B$202</f>
        <v>1357184.2692307692</v>
      </c>
      <c r="I72" s="24">
        <f t="shared" ref="I72:I79" si="23">H72-G72</f>
        <v>0</v>
      </c>
    </row>
    <row r="73" spans="1:9" ht="11.25" customHeight="1" x14ac:dyDescent="0.15">
      <c r="A73" s="3"/>
      <c r="B73" s="5" t="s">
        <v>78</v>
      </c>
      <c r="C73" s="8">
        <f>'PGA 2014 (Córdobas)'!C73/$B$202</f>
        <v>1118588.1288461536</v>
      </c>
      <c r="D73" s="8">
        <f>'PGA 2014 (Córdobas)'!D73/$B$202</f>
        <v>0</v>
      </c>
      <c r="E73" s="8">
        <f>'PGA 2014 (Córdobas)'!E73/$B$202</f>
        <v>2120355.1834615385</v>
      </c>
      <c r="F73" s="8">
        <f>'PGA 2014 (Córdobas)'!F73/$B$202</f>
        <v>185374.49923076926</v>
      </c>
      <c r="G73" s="8">
        <f t="shared" si="22"/>
        <v>3424317.8115384616</v>
      </c>
      <c r="H73" s="8">
        <f>'PGA 2014 (Córdobas)'!H73/$B$202</f>
        <v>3424317.8115384607</v>
      </c>
      <c r="I73" s="24">
        <f t="shared" si="23"/>
        <v>0</v>
      </c>
    </row>
    <row r="74" spans="1:9" ht="11.25" customHeight="1" x14ac:dyDescent="0.15">
      <c r="A74" s="3"/>
      <c r="B74" s="5" t="s">
        <v>79</v>
      </c>
      <c r="C74" s="8">
        <f>'PGA 2014 (Córdobas)'!C74/$B$202</f>
        <v>102483.52923076923</v>
      </c>
      <c r="D74" s="8">
        <f>'PGA 2014 (Córdobas)'!D74/$B$202</f>
        <v>0</v>
      </c>
      <c r="E74" s="8">
        <f>'PGA 2014 (Córdobas)'!E74/$B$202</f>
        <v>667985.88307692308</v>
      </c>
      <c r="F74" s="8">
        <f>'PGA 2014 (Córdobas)'!F74/$B$202</f>
        <v>36915.751153846155</v>
      </c>
      <c r="G74" s="8">
        <f t="shared" si="22"/>
        <v>807385.1634615385</v>
      </c>
      <c r="H74" s="8">
        <f>'PGA 2014 (Córdobas)'!H74/$B$202</f>
        <v>807385.16346153861</v>
      </c>
      <c r="I74" s="24">
        <f t="shared" si="23"/>
        <v>0</v>
      </c>
    </row>
    <row r="75" spans="1:9" ht="11.25" customHeight="1" x14ac:dyDescent="0.15">
      <c r="A75" s="3"/>
      <c r="B75" s="5" t="s">
        <v>80</v>
      </c>
      <c r="C75" s="8">
        <f>'PGA 2014 (Córdobas)'!C75/$B$202</f>
        <v>725225.11346153845</v>
      </c>
      <c r="D75" s="8">
        <f>'PGA 2014 (Córdobas)'!D75/$B$202</f>
        <v>371959.24153846153</v>
      </c>
      <c r="E75" s="8">
        <f>'PGA 2014 (Córdobas)'!E75/$B$202</f>
        <v>864483.19346153841</v>
      </c>
      <c r="F75" s="8">
        <f>'PGA 2014 (Córdobas)'!F75/$B$202</f>
        <v>29976.161538461536</v>
      </c>
      <c r="G75" s="8">
        <f t="shared" si="22"/>
        <v>1991643.7099999997</v>
      </c>
      <c r="H75" s="8">
        <f>'PGA 2014 (Córdobas)'!H75/$B$202</f>
        <v>1973758.8792307689</v>
      </c>
      <c r="I75" s="24">
        <f t="shared" si="23"/>
        <v>-17884.830769230844</v>
      </c>
    </row>
    <row r="76" spans="1:9" ht="11.25" customHeight="1" x14ac:dyDescent="0.15">
      <c r="A76" s="3"/>
      <c r="B76" s="5" t="s">
        <v>81</v>
      </c>
      <c r="C76" s="8">
        <f>'PGA 2014 (Córdobas)'!C76/$B$202</f>
        <v>51634.615384615383</v>
      </c>
      <c r="D76" s="8">
        <f>'PGA 2014 (Córdobas)'!D76/$B$202</f>
        <v>11874.708461538461</v>
      </c>
      <c r="E76" s="8">
        <f>'PGA 2014 (Córdobas)'!E76/$B$202</f>
        <v>628366.77653846156</v>
      </c>
      <c r="F76" s="8">
        <f>'PGA 2014 (Córdobas)'!F76/$B$202</f>
        <v>109220.1273076923</v>
      </c>
      <c r="G76" s="8">
        <f t="shared" si="22"/>
        <v>801096.22769230767</v>
      </c>
      <c r="H76" s="8">
        <f>'PGA 2014 (Córdobas)'!H76/$B$202</f>
        <v>801096.22769230767</v>
      </c>
      <c r="I76" s="24">
        <f t="shared" si="23"/>
        <v>0</v>
      </c>
    </row>
    <row r="77" spans="1:9" ht="11.25" customHeight="1" x14ac:dyDescent="0.15">
      <c r="A77" s="3"/>
      <c r="B77" s="5" t="s">
        <v>82</v>
      </c>
      <c r="C77" s="8">
        <f>'PGA 2014 (Córdobas)'!C77/$B$202</f>
        <v>567602.19297307695</v>
      </c>
      <c r="D77" s="8">
        <f>'PGA 2014 (Córdobas)'!D77/$B$202</f>
        <v>5769.2307692307695</v>
      </c>
      <c r="E77" s="8">
        <f>'PGA 2014 (Córdobas)'!E77/$B$202</f>
        <v>588378.98499999999</v>
      </c>
      <c r="F77" s="8">
        <f>'PGA 2014 (Córdobas)'!F77/$B$202</f>
        <v>63113.240384615383</v>
      </c>
      <c r="G77" s="8">
        <f t="shared" si="22"/>
        <v>1224863.6491269232</v>
      </c>
      <c r="H77" s="8">
        <f>'PGA 2014 (Córdobas)'!H77/$B$202</f>
        <v>1211159.8029730769</v>
      </c>
      <c r="I77" s="24">
        <f t="shared" si="23"/>
        <v>-13703.846153846243</v>
      </c>
    </row>
    <row r="78" spans="1:9" ht="11.25" customHeight="1" x14ac:dyDescent="0.15">
      <c r="A78" s="3"/>
      <c r="B78" s="5" t="s">
        <v>83</v>
      </c>
      <c r="C78" s="8">
        <f>'PGA 2014 (Córdobas)'!C78/$B$202</f>
        <v>304286.98923076922</v>
      </c>
      <c r="D78" s="8">
        <f>'PGA 2014 (Córdobas)'!D78/$B$202</f>
        <v>22753.846153846152</v>
      </c>
      <c r="E78" s="8">
        <f>'PGA 2014 (Córdobas)'!E78/$B$202</f>
        <v>1400732.3376923078</v>
      </c>
      <c r="F78" s="8">
        <f>'PGA 2014 (Córdobas)'!F78/$B$202</f>
        <v>708713.38461538462</v>
      </c>
      <c r="G78" s="8">
        <f t="shared" si="22"/>
        <v>2436486.5576923075</v>
      </c>
      <c r="H78" s="8">
        <f>'PGA 2014 (Córdobas)'!H78/$B$202</f>
        <v>2436448.096153846</v>
      </c>
      <c r="I78" s="24">
        <f t="shared" si="23"/>
        <v>-38.461538461502641</v>
      </c>
    </row>
    <row r="79" spans="1:9" ht="11.25" customHeight="1" x14ac:dyDescent="0.15">
      <c r="A79" s="3"/>
      <c r="B79" s="5" t="s">
        <v>84</v>
      </c>
      <c r="C79" s="8">
        <f>'PGA 2014 (Córdobas)'!C79/$B$202</f>
        <v>695918.6911538461</v>
      </c>
      <c r="D79" s="8">
        <f>'PGA 2014 (Córdobas)'!D79/$B$202</f>
        <v>9847.9015384615377</v>
      </c>
      <c r="E79" s="8">
        <f>'PGA 2014 (Córdobas)'!E79/$B$202</f>
        <v>1120560.9373076924</v>
      </c>
      <c r="F79" s="8">
        <f>'PGA 2014 (Córdobas)'!F79/$B$202</f>
        <v>86701.49500000001</v>
      </c>
      <c r="G79" s="8">
        <f t="shared" si="22"/>
        <v>1913029.0250000001</v>
      </c>
      <c r="H79" s="8">
        <f>'PGA 2014 (Córdobas)'!H79/$B$202</f>
        <v>1913029.0249999999</v>
      </c>
      <c r="I79" s="24">
        <f t="shared" si="23"/>
        <v>0</v>
      </c>
    </row>
    <row r="80" spans="1:9" s="9" customFormat="1" ht="11.25" customHeight="1" thickBot="1" x14ac:dyDescent="0.2">
      <c r="A80" s="20"/>
      <c r="B80" s="21"/>
      <c r="C80" s="22"/>
      <c r="D80" s="22"/>
      <c r="E80" s="23"/>
      <c r="F80" s="22"/>
      <c r="G80" s="23"/>
    </row>
    <row r="81" spans="1:9" ht="11.25" customHeight="1" x14ac:dyDescent="0.15">
      <c r="A81" s="3"/>
      <c r="B81" s="12" t="s">
        <v>13</v>
      </c>
      <c r="C81" s="16">
        <f>SUM(C82:C91)</f>
        <v>6029767.2923076916</v>
      </c>
      <c r="D81" s="16">
        <f t="shared" ref="D81:F81" si="24">SUM(D82:D91)</f>
        <v>49711.575384615382</v>
      </c>
      <c r="E81" s="16">
        <f t="shared" si="24"/>
        <v>6165162.8053846154</v>
      </c>
      <c r="F81" s="16">
        <f t="shared" si="24"/>
        <v>5248462.943846154</v>
      </c>
      <c r="G81" s="13">
        <f t="shared" ref="G81:G91" si="25">SUM(C81:F81)</f>
        <v>17493104.616923075</v>
      </c>
      <c r="H81" s="28">
        <f>SUM(H82:H91)</f>
        <v>16117905.926153846</v>
      </c>
      <c r="I81" s="28">
        <f>H81-G81</f>
        <v>-1375198.6907692291</v>
      </c>
    </row>
    <row r="82" spans="1:9" ht="11.25" customHeight="1" x14ac:dyDescent="0.15">
      <c r="A82" s="3"/>
      <c r="B82" s="5" t="s">
        <v>85</v>
      </c>
      <c r="C82" s="8">
        <f>'PGA 2014 (Córdobas)'!C82/$B$202</f>
        <v>498591.51884615381</v>
      </c>
      <c r="D82" s="8">
        <f>'PGA 2014 (Córdobas)'!D82/$B$202</f>
        <v>5345</v>
      </c>
      <c r="E82" s="8">
        <f>'PGA 2014 (Córdobas)'!E82/$B$202</f>
        <v>179459.34730769231</v>
      </c>
      <c r="F82" s="8">
        <f>'PGA 2014 (Córdobas)'!F82/$B$202</f>
        <v>373579.32192307699</v>
      </c>
      <c r="G82" s="8">
        <f t="shared" si="25"/>
        <v>1056975.1880769231</v>
      </c>
      <c r="H82" s="8">
        <f>'PGA 2014 (Córdobas)'!H82/$B$202</f>
        <v>1054667.4957692309</v>
      </c>
      <c r="I82" s="24">
        <f t="shared" ref="I82:I91" si="26">H82-G82</f>
        <v>-2307.692307692254</v>
      </c>
    </row>
    <row r="83" spans="1:9" ht="11.25" customHeight="1" x14ac:dyDescent="0.15">
      <c r="A83" s="3"/>
      <c r="B83" s="5" t="s">
        <v>86</v>
      </c>
      <c r="C83" s="8">
        <f>'PGA 2014 (Córdobas)'!C83/$B$202</f>
        <v>461635.69230769231</v>
      </c>
      <c r="D83" s="8">
        <f>'PGA 2014 (Córdobas)'!D83/$B$202</f>
        <v>0</v>
      </c>
      <c r="E83" s="8">
        <f>'PGA 2014 (Córdobas)'!E83/$B$202</f>
        <v>217011.53846153847</v>
      </c>
      <c r="F83" s="8">
        <f>'PGA 2014 (Córdobas)'!F83/$B$202</f>
        <v>291239.15384615387</v>
      </c>
      <c r="G83" s="8">
        <f t="shared" si="25"/>
        <v>969886.38461538462</v>
      </c>
      <c r="H83" s="8">
        <f>'PGA 2014 (Córdobas)'!H83/$B$202</f>
        <v>969886.38461538462</v>
      </c>
      <c r="I83" s="24">
        <f t="shared" si="26"/>
        <v>0</v>
      </c>
    </row>
    <row r="84" spans="1:9" ht="11.25" customHeight="1" x14ac:dyDescent="0.15">
      <c r="A84" s="3"/>
      <c r="B84" s="5" t="s">
        <v>87</v>
      </c>
      <c r="C84" s="8">
        <f>'PGA 2014 (Córdobas)'!C84/$B$202</f>
        <v>334175.38807692309</v>
      </c>
      <c r="D84" s="8">
        <f>'PGA 2014 (Córdobas)'!D84/$B$202</f>
        <v>0</v>
      </c>
      <c r="E84" s="8">
        <f>'PGA 2014 (Córdobas)'!E84/$B$202</f>
        <v>712411.48230769229</v>
      </c>
      <c r="F84" s="8">
        <f>'PGA 2014 (Córdobas)'!F84/$B$202</f>
        <v>353335.48807692301</v>
      </c>
      <c r="G84" s="8">
        <f t="shared" si="25"/>
        <v>1399922.3584615383</v>
      </c>
      <c r="H84" s="8">
        <f>'PGA 2014 (Córdobas)'!H84/$B$202</f>
        <v>1394937.7430769231</v>
      </c>
      <c r="I84" s="24">
        <f t="shared" si="26"/>
        <v>-4984.6153846152592</v>
      </c>
    </row>
    <row r="85" spans="1:9" ht="11.25" customHeight="1" x14ac:dyDescent="0.15">
      <c r="A85" s="3"/>
      <c r="B85" s="5" t="s">
        <v>88</v>
      </c>
      <c r="C85" s="8">
        <f>'PGA 2014 (Córdobas)'!C85/$B$202</f>
        <v>351144.65499999997</v>
      </c>
      <c r="D85" s="8">
        <f>'PGA 2014 (Córdobas)'!D85/$B$202</f>
        <v>0</v>
      </c>
      <c r="E85" s="8">
        <f>'PGA 2014 (Córdobas)'!E85/$B$202</f>
        <v>551516.77</v>
      </c>
      <c r="F85" s="8">
        <f>'PGA 2014 (Córdobas)'!F85/$B$202</f>
        <v>420922.13576923084</v>
      </c>
      <c r="G85" s="8">
        <f t="shared" si="25"/>
        <v>1323583.5607692308</v>
      </c>
      <c r="H85" s="8">
        <f>'PGA 2014 (Córdobas)'!H85/$B$202</f>
        <v>1323583.5607692306</v>
      </c>
      <c r="I85" s="24">
        <f t="shared" si="26"/>
        <v>0</v>
      </c>
    </row>
    <row r="86" spans="1:9" ht="11.25" customHeight="1" x14ac:dyDescent="0.15">
      <c r="A86" s="3"/>
      <c r="B86" s="5" t="s">
        <v>89</v>
      </c>
      <c r="C86" s="8">
        <f>'PGA 2014 (Córdobas)'!C86/$B$202</f>
        <v>1384808.3642307692</v>
      </c>
      <c r="D86" s="8">
        <f>'PGA 2014 (Córdobas)'!D86/$B$202</f>
        <v>16020.192307692309</v>
      </c>
      <c r="E86" s="8">
        <f>'PGA 2014 (Córdobas)'!E86/$B$202</f>
        <v>2823680.2642307687</v>
      </c>
      <c r="F86" s="8">
        <f>'PGA 2014 (Córdobas)'!F86/$B$202</f>
        <v>1517620.9484615384</v>
      </c>
      <c r="G86" s="8">
        <f t="shared" si="25"/>
        <v>5742129.7692307681</v>
      </c>
      <c r="H86" s="8">
        <f>'PGA 2014 (Córdobas)'!H86/$B$202</f>
        <v>4554339.948846153</v>
      </c>
      <c r="I86" s="24">
        <f t="shared" si="26"/>
        <v>-1187789.8203846151</v>
      </c>
    </row>
    <row r="87" spans="1:9" ht="11.25" customHeight="1" x14ac:dyDescent="0.15">
      <c r="A87" s="3"/>
      <c r="B87" s="5" t="s">
        <v>90</v>
      </c>
      <c r="C87" s="8">
        <f>'PGA 2014 (Córdobas)'!C87/$B$202</f>
        <v>1526422.4457692308</v>
      </c>
      <c r="D87" s="8">
        <f>'PGA 2014 (Córdobas)'!D87/$B$202</f>
        <v>0</v>
      </c>
      <c r="E87" s="8">
        <f>'PGA 2014 (Córdobas)'!E87/$B$202</f>
        <v>0</v>
      </c>
      <c r="F87" s="8">
        <f>'PGA 2014 (Córdobas)'!F87/$B$202</f>
        <v>1088150.1019230769</v>
      </c>
      <c r="G87" s="8">
        <f t="shared" si="25"/>
        <v>2614572.5476923077</v>
      </c>
      <c r="H87" s="8">
        <f>'PGA 2014 (Córdobas)'!H87/$B$202</f>
        <v>2614572.5476923082</v>
      </c>
      <c r="I87" s="24">
        <f t="shared" si="26"/>
        <v>0</v>
      </c>
    </row>
    <row r="88" spans="1:9" ht="11.25" customHeight="1" x14ac:dyDescent="0.15">
      <c r="A88" s="3"/>
      <c r="B88" s="5" t="s">
        <v>91</v>
      </c>
      <c r="C88" s="8">
        <f>'PGA 2014 (Córdobas)'!C88/$B$202</f>
        <v>364485.01</v>
      </c>
      <c r="D88" s="8">
        <f>'PGA 2014 (Córdobas)'!D88/$B$202</f>
        <v>0</v>
      </c>
      <c r="E88" s="8">
        <f>'PGA 2014 (Córdobas)'!E88/$B$202</f>
        <v>692538.07730769226</v>
      </c>
      <c r="F88" s="8">
        <f>'PGA 2014 (Córdobas)'!F88/$B$202</f>
        <v>106899.55653846153</v>
      </c>
      <c r="G88" s="8">
        <f t="shared" si="25"/>
        <v>1163922.6438461537</v>
      </c>
      <c r="H88" s="8">
        <f>'PGA 2014 (Córdobas)'!H88/$B$202</f>
        <v>1057023.087307692</v>
      </c>
      <c r="I88" s="24">
        <f t="shared" si="26"/>
        <v>-106899.55653846171</v>
      </c>
    </row>
    <row r="89" spans="1:9" ht="11.25" customHeight="1" x14ac:dyDescent="0.15">
      <c r="A89" s="3"/>
      <c r="B89" s="5" t="s">
        <v>92</v>
      </c>
      <c r="C89" s="8">
        <f>'PGA 2014 (Córdobas)'!C89/$B$202</f>
        <v>506482.67423076928</v>
      </c>
      <c r="D89" s="8">
        <f>'PGA 2014 (Córdobas)'!D89/$B$202</f>
        <v>0</v>
      </c>
      <c r="E89" s="8">
        <f>'PGA 2014 (Córdobas)'!E89/$B$202</f>
        <v>0</v>
      </c>
      <c r="F89" s="8">
        <f>'PGA 2014 (Córdobas)'!F89/$B$202</f>
        <v>555386.13153846154</v>
      </c>
      <c r="G89" s="8">
        <f t="shared" si="25"/>
        <v>1061868.8057692307</v>
      </c>
      <c r="H89" s="8">
        <f>'PGA 2014 (Córdobas)'!H89/$B$202</f>
        <v>997005.45346153853</v>
      </c>
      <c r="I89" s="24">
        <f t="shared" si="26"/>
        <v>-64863.35230769217</v>
      </c>
    </row>
    <row r="90" spans="1:9" ht="11.25" customHeight="1" x14ac:dyDescent="0.15">
      <c r="A90" s="3"/>
      <c r="B90" s="5" t="s">
        <v>93</v>
      </c>
      <c r="C90" s="8">
        <f>'PGA 2014 (Córdobas)'!C90/$B$202</f>
        <v>196453.53846153847</v>
      </c>
      <c r="D90" s="8">
        <f>'PGA 2014 (Córdobas)'!D90/$B$202</f>
        <v>26858.594230769228</v>
      </c>
      <c r="E90" s="8">
        <f>'PGA 2014 (Córdobas)'!E90/$B$202</f>
        <v>352661.73076923075</v>
      </c>
      <c r="F90" s="8">
        <f>'PGA 2014 (Córdobas)'!F90/$B$202</f>
        <v>165187</v>
      </c>
      <c r="G90" s="8">
        <f t="shared" si="25"/>
        <v>741160.86346153845</v>
      </c>
      <c r="H90" s="8">
        <f>'PGA 2014 (Córdobas)'!H90/$B$202</f>
        <v>741160.86346153845</v>
      </c>
      <c r="I90" s="24">
        <f t="shared" si="26"/>
        <v>0</v>
      </c>
    </row>
    <row r="91" spans="1:9" ht="11.25" customHeight="1" x14ac:dyDescent="0.15">
      <c r="A91" s="3"/>
      <c r="B91" s="5" t="s">
        <v>94</v>
      </c>
      <c r="C91" s="8">
        <f>'PGA 2014 (Córdobas)'!C91/$B$202</f>
        <v>405568.00538461539</v>
      </c>
      <c r="D91" s="8">
        <f>'PGA 2014 (Córdobas)'!D91/$B$202</f>
        <v>1487.7888461538462</v>
      </c>
      <c r="E91" s="8">
        <f>'PGA 2014 (Córdobas)'!E91/$B$202</f>
        <v>635883.59499999997</v>
      </c>
      <c r="F91" s="8">
        <f>'PGA 2014 (Córdobas)'!F91/$B$202</f>
        <v>376143.10576923075</v>
      </c>
      <c r="G91" s="8">
        <f t="shared" si="25"/>
        <v>1419082.4949999999</v>
      </c>
      <c r="H91" s="8">
        <f>'PGA 2014 (Córdobas)'!H91/$B$202</f>
        <v>1410728.8411538461</v>
      </c>
      <c r="I91" s="24">
        <f t="shared" si="26"/>
        <v>-8353.6538461537566</v>
      </c>
    </row>
    <row r="92" spans="1:9" s="9" customFormat="1" ht="11.25" customHeight="1" thickBot="1" x14ac:dyDescent="0.2">
      <c r="A92" s="20"/>
    </row>
    <row r="93" spans="1:9" ht="11.25" customHeight="1" x14ac:dyDescent="0.15">
      <c r="A93" s="3"/>
      <c r="B93" s="14" t="s">
        <v>14</v>
      </c>
      <c r="C93" s="17">
        <f>SUM(C94:C102)</f>
        <v>1693249.5134615384</v>
      </c>
      <c r="D93" s="17">
        <f t="shared" ref="D93:F93" si="27">SUM(D94:D102)</f>
        <v>79636.837307692316</v>
      </c>
      <c r="E93" s="17">
        <f t="shared" si="27"/>
        <v>3173150.2480769227</v>
      </c>
      <c r="F93" s="17">
        <f t="shared" si="27"/>
        <v>687136.73807692318</v>
      </c>
      <c r="G93" s="17">
        <f t="shared" ref="G93:G102" si="28">SUM(C93:F93)</f>
        <v>5633173.3369230768</v>
      </c>
      <c r="H93" s="28">
        <f>SUM(H94:H102)</f>
        <v>5622686.415</v>
      </c>
      <c r="I93" s="28">
        <f>H93-G93</f>
        <v>-10486.921923076734</v>
      </c>
    </row>
    <row r="94" spans="1:9" ht="11.25" customHeight="1" x14ac:dyDescent="0.15">
      <c r="A94" s="3"/>
      <c r="B94" s="5" t="s">
        <v>96</v>
      </c>
      <c r="C94" s="8">
        <f>'PGA 2014 (Córdobas)'!C94/$B$202</f>
        <v>204334.81769230773</v>
      </c>
      <c r="D94" s="8">
        <f>'PGA 2014 (Córdobas)'!D94/$B$202</f>
        <v>9639.9142307692309</v>
      </c>
      <c r="E94" s="8">
        <f>'PGA 2014 (Córdobas)'!E94/$B$202</f>
        <v>348647.9580769231</v>
      </c>
      <c r="F94" s="8">
        <f>'PGA 2014 (Córdobas)'!F94/$B$202</f>
        <v>43175.199615384612</v>
      </c>
      <c r="G94" s="8">
        <f t="shared" si="28"/>
        <v>605797.88961538463</v>
      </c>
      <c r="H94" s="8">
        <f>'PGA 2014 (Córdobas)'!H94/$B$202</f>
        <v>605797.8896153844</v>
      </c>
      <c r="I94" s="24">
        <f t="shared" ref="I94:I102" si="29">H94-G94</f>
        <v>0</v>
      </c>
    </row>
    <row r="95" spans="1:9" ht="11.25" customHeight="1" x14ac:dyDescent="0.15">
      <c r="A95" s="3"/>
      <c r="B95" s="5" t="s">
        <v>97</v>
      </c>
      <c r="C95" s="8">
        <f>'PGA 2014 (Córdobas)'!C95/$B$202</f>
        <v>88461.538461538468</v>
      </c>
      <c r="D95" s="8">
        <f>'PGA 2014 (Córdobas)'!D95/$B$202</f>
        <v>37692.307692307695</v>
      </c>
      <c r="E95" s="8">
        <f>'PGA 2014 (Córdobas)'!E95/$B$202</f>
        <v>439270.65384615387</v>
      </c>
      <c r="F95" s="8">
        <f>'PGA 2014 (Córdobas)'!F95/$B$202</f>
        <v>107847.73076923077</v>
      </c>
      <c r="G95" s="8">
        <f t="shared" si="28"/>
        <v>673272.23076923075</v>
      </c>
      <c r="H95" s="8">
        <f>'PGA 2014 (Córdobas)'!H95/$B$202</f>
        <v>673272.23076923075</v>
      </c>
      <c r="I95" s="24">
        <f t="shared" si="29"/>
        <v>0</v>
      </c>
    </row>
    <row r="96" spans="1:9" ht="11.25" customHeight="1" x14ac:dyDescent="0.15">
      <c r="A96" s="3"/>
      <c r="B96" s="5" t="s">
        <v>98</v>
      </c>
      <c r="C96" s="8">
        <f>'PGA 2014 (Córdobas)'!C96/$B$202</f>
        <v>102015.97307692307</v>
      </c>
      <c r="D96" s="8">
        <f>'PGA 2014 (Córdobas)'!D96/$B$202</f>
        <v>769.23076923076928</v>
      </c>
      <c r="E96" s="8">
        <f>'PGA 2014 (Córdobas)'!E96/$B$202</f>
        <v>388466.25576923077</v>
      </c>
      <c r="F96" s="8">
        <f>'PGA 2014 (Córdobas)'!F96/$B$202</f>
        <v>28093.153846153848</v>
      </c>
      <c r="G96" s="8">
        <f t="shared" si="28"/>
        <v>519344.61346153845</v>
      </c>
      <c r="H96" s="8">
        <f>'PGA 2014 (Córdobas)'!H96/$B$202</f>
        <v>519344.61346153851</v>
      </c>
      <c r="I96" s="24">
        <f t="shared" si="29"/>
        <v>0</v>
      </c>
    </row>
    <row r="97" spans="1:9" ht="11.25" customHeight="1" x14ac:dyDescent="0.15">
      <c r="A97" s="3"/>
      <c r="B97" s="5" t="s">
        <v>99</v>
      </c>
      <c r="C97" s="8">
        <f>'PGA 2014 (Córdobas)'!C97/$B$202</f>
        <v>502612.53846153844</v>
      </c>
      <c r="D97" s="8">
        <f>'PGA 2014 (Córdobas)'!D97/$B$202</f>
        <v>3846.1538461538462</v>
      </c>
      <c r="E97" s="8">
        <f>'PGA 2014 (Córdobas)'!E97/$B$202</f>
        <v>344182.88461538462</v>
      </c>
      <c r="F97" s="8">
        <f>'PGA 2014 (Córdobas)'!F97/$B$202</f>
        <v>280580.96153846156</v>
      </c>
      <c r="G97" s="8">
        <f t="shared" si="28"/>
        <v>1131222.5384615385</v>
      </c>
      <c r="H97" s="8">
        <f>'PGA 2014 (Córdobas)'!H97/$B$202</f>
        <v>1131222.5384615385</v>
      </c>
      <c r="I97" s="24">
        <f t="shared" si="29"/>
        <v>0</v>
      </c>
    </row>
    <row r="98" spans="1:9" ht="11.25" customHeight="1" x14ac:dyDescent="0.15">
      <c r="A98" s="3"/>
      <c r="B98" s="5" t="s">
        <v>100</v>
      </c>
      <c r="C98" s="8">
        <f>'PGA 2014 (Córdobas)'!C98/$B$202</f>
        <v>170717.66884615386</v>
      </c>
      <c r="D98" s="8">
        <f>'PGA 2014 (Córdobas)'!D98/$B$202</f>
        <v>15384.615384615385</v>
      </c>
      <c r="E98" s="8">
        <f>'PGA 2014 (Córdobas)'!E98/$B$202</f>
        <v>430992.7638461538</v>
      </c>
      <c r="F98" s="8">
        <f>'PGA 2014 (Córdobas)'!F98/$B$202</f>
        <v>23240.615384615383</v>
      </c>
      <c r="G98" s="8">
        <f t="shared" si="28"/>
        <v>640335.66346153838</v>
      </c>
      <c r="H98" s="8">
        <f>'PGA 2014 (Córdobas)'!H98/$B$202</f>
        <v>640335.6634615385</v>
      </c>
      <c r="I98" s="24">
        <f t="shared" si="29"/>
        <v>0</v>
      </c>
    </row>
    <row r="99" spans="1:9" ht="11.25" customHeight="1" x14ac:dyDescent="0.15">
      <c r="A99" s="3"/>
      <c r="B99" s="5" t="s">
        <v>101</v>
      </c>
      <c r="C99" s="8">
        <f>'PGA 2014 (Córdobas)'!C99/$B$202</f>
        <v>7500</v>
      </c>
      <c r="D99" s="8">
        <f>'PGA 2014 (Córdobas)'!D99/$B$202</f>
        <v>0</v>
      </c>
      <c r="E99" s="8">
        <f>'PGA 2014 (Córdobas)'!E99/$B$202</f>
        <v>10079.229615384615</v>
      </c>
      <c r="F99" s="8">
        <f>'PGA 2014 (Córdobas)'!F99/$B$202</f>
        <v>384.61538461538464</v>
      </c>
      <c r="G99" s="8">
        <f t="shared" si="28"/>
        <v>17963.844999999998</v>
      </c>
      <c r="H99" s="8">
        <f>'PGA 2014 (Córdobas)'!H99/$B$202</f>
        <v>7500</v>
      </c>
      <c r="I99" s="24">
        <f t="shared" si="29"/>
        <v>-10463.844999999998</v>
      </c>
    </row>
    <row r="100" spans="1:9" ht="11.25" customHeight="1" x14ac:dyDescent="0.15">
      <c r="A100" s="3"/>
      <c r="B100" s="5" t="s">
        <v>102</v>
      </c>
      <c r="C100" s="8">
        <f>'PGA 2014 (Córdobas)'!C100/$B$202</f>
        <v>210758.46153846153</v>
      </c>
      <c r="D100" s="8">
        <f>'PGA 2014 (Córdobas)'!D100/$B$202</f>
        <v>0</v>
      </c>
      <c r="E100" s="8">
        <f>'PGA 2014 (Córdobas)'!E100/$B$202</f>
        <v>393791.34615384613</v>
      </c>
      <c r="F100" s="8">
        <f>'PGA 2014 (Córdobas)'!F100/$B$202</f>
        <v>88343.846153846156</v>
      </c>
      <c r="G100" s="8">
        <f t="shared" si="28"/>
        <v>692893.65384615376</v>
      </c>
      <c r="H100" s="8">
        <f>'PGA 2014 (Córdobas)'!H100/$B$202</f>
        <v>692893.65384615387</v>
      </c>
      <c r="I100" s="24">
        <f t="shared" si="29"/>
        <v>0</v>
      </c>
    </row>
    <row r="101" spans="1:9" ht="11.25" customHeight="1" x14ac:dyDescent="0.15">
      <c r="A101" s="3"/>
      <c r="B101" s="5" t="s">
        <v>103</v>
      </c>
      <c r="C101" s="8">
        <f>'PGA 2014 (Córdobas)'!C101/$B$202</f>
        <v>191415.32307692309</v>
      </c>
      <c r="D101" s="8">
        <f>'PGA 2014 (Córdobas)'!D101/$B$202</f>
        <v>0</v>
      </c>
      <c r="E101" s="8">
        <f>'PGA 2014 (Córdobas)'!E101/$B$202</f>
        <v>551960.95807692304</v>
      </c>
      <c r="F101" s="8">
        <f>'PGA 2014 (Córdobas)'!F101/$B$202</f>
        <v>23337.923076923078</v>
      </c>
      <c r="G101" s="8">
        <f t="shared" si="28"/>
        <v>766714.20423076919</v>
      </c>
      <c r="H101" s="8">
        <f>'PGA 2014 (Córdobas)'!H101/$B$202</f>
        <v>766714.20423076919</v>
      </c>
      <c r="I101" s="24">
        <f t="shared" si="29"/>
        <v>0</v>
      </c>
    </row>
    <row r="102" spans="1:9" ht="11.25" customHeight="1" x14ac:dyDescent="0.15">
      <c r="A102" s="3"/>
      <c r="B102" s="5" t="s">
        <v>104</v>
      </c>
      <c r="C102" s="8">
        <f>'PGA 2014 (Córdobas)'!C102/$B$202</f>
        <v>215433.19230769231</v>
      </c>
      <c r="D102" s="8">
        <f>'PGA 2014 (Córdobas)'!D102/$B$202</f>
        <v>12304.615384615385</v>
      </c>
      <c r="E102" s="8">
        <f>'PGA 2014 (Córdobas)'!E102/$B$202</f>
        <v>265758.19807692309</v>
      </c>
      <c r="F102" s="8">
        <f>'PGA 2014 (Córdobas)'!F102/$B$202</f>
        <v>92132.692307692312</v>
      </c>
      <c r="G102" s="8">
        <f t="shared" si="28"/>
        <v>585628.69807692314</v>
      </c>
      <c r="H102" s="8">
        <f>'PGA 2014 (Córdobas)'!H102/$B$202</f>
        <v>585605.62115384615</v>
      </c>
      <c r="I102" s="24">
        <f t="shared" si="29"/>
        <v>-23.076923076994717</v>
      </c>
    </row>
    <row r="103" spans="1:9" s="9" customFormat="1" ht="11.25" customHeight="1" thickBot="1" x14ac:dyDescent="0.2">
      <c r="A103" s="20"/>
    </row>
    <row r="104" spans="1:9" ht="11.25" customHeight="1" x14ac:dyDescent="0.15">
      <c r="A104" s="3"/>
      <c r="B104" s="14" t="s">
        <v>15</v>
      </c>
      <c r="C104" s="17">
        <f>SUM(C105:C113)</f>
        <v>7753827.1808653846</v>
      </c>
      <c r="D104" s="17">
        <f t="shared" ref="D104:F104" si="30">SUM(D105:D113)</f>
        <v>40326.923076923071</v>
      </c>
      <c r="E104" s="17">
        <f t="shared" si="30"/>
        <v>30140416.162307695</v>
      </c>
      <c r="F104" s="17">
        <f t="shared" si="30"/>
        <v>9747258.0446153842</v>
      </c>
      <c r="G104" s="17">
        <f t="shared" ref="G104:G105" si="31">SUM(C104:F104)</f>
        <v>47681828.310865387</v>
      </c>
      <c r="H104" s="28">
        <f>SUM(H105:H113)</f>
        <v>47129106.693942294</v>
      </c>
      <c r="I104" s="28">
        <f>H104-G104</f>
        <v>-552721.6169230938</v>
      </c>
    </row>
    <row r="105" spans="1:9" ht="11.25" customHeight="1" x14ac:dyDescent="0.15">
      <c r="A105" s="3"/>
      <c r="B105" s="5" t="s">
        <v>105</v>
      </c>
      <c r="C105" s="8">
        <f>'PGA 2014 (Córdobas)'!C105/$B$202</f>
        <v>1024335.8130769231</v>
      </c>
      <c r="D105" s="8">
        <f>'PGA 2014 (Córdobas)'!D105/$B$202</f>
        <v>9615.3846153846152</v>
      </c>
      <c r="E105" s="8">
        <f>'PGA 2014 (Córdobas)'!E105/$B$202</f>
        <v>1031009.4150000002</v>
      </c>
      <c r="F105" s="8">
        <f>'PGA 2014 (Córdobas)'!F105/$B$202</f>
        <v>1242505.1150000002</v>
      </c>
      <c r="G105" s="8">
        <f t="shared" si="31"/>
        <v>3307465.7276923079</v>
      </c>
      <c r="H105" s="8">
        <f>'PGA 2014 (Córdobas)'!H105/$B$202</f>
        <v>3282145.8046153826</v>
      </c>
      <c r="I105" s="24">
        <f t="shared" ref="I105:I113" si="32">H105-G105</f>
        <v>-25319.923076925334</v>
      </c>
    </row>
    <row r="106" spans="1:9" ht="11.25" customHeight="1" x14ac:dyDescent="0.15">
      <c r="A106" s="3"/>
      <c r="B106" s="5" t="s">
        <v>106</v>
      </c>
      <c r="C106" s="8">
        <f>'PGA 2014 (Córdobas)'!C106/$B$202</f>
        <v>183120.46153846153</v>
      </c>
      <c r="D106" s="8">
        <f>'PGA 2014 (Córdobas)'!D106/$B$202</f>
        <v>0</v>
      </c>
      <c r="E106" s="8">
        <f>'PGA 2014 (Córdobas)'!E106/$B$202</f>
        <v>224712.67307692306</v>
      </c>
      <c r="F106" s="8">
        <f>'PGA 2014 (Córdobas)'!F106/$B$202</f>
        <v>478819.99192307692</v>
      </c>
      <c r="G106" s="8">
        <f>SUM(C106:F106)</f>
        <v>886653.12653846154</v>
      </c>
      <c r="H106" s="8">
        <f>'PGA 2014 (Córdobas)'!H106/$B$202</f>
        <v>886653.12653846166</v>
      </c>
      <c r="I106" s="24">
        <f t="shared" si="32"/>
        <v>0</v>
      </c>
    </row>
    <row r="107" spans="1:9" ht="11.25" customHeight="1" x14ac:dyDescent="0.15">
      <c r="A107" s="3"/>
      <c r="B107" s="5" t="s">
        <v>107</v>
      </c>
      <c r="C107" s="8">
        <f>'PGA 2014 (Córdobas)'!C107/$B$202</f>
        <v>3816549.0384615385</v>
      </c>
      <c r="D107" s="8">
        <f>'PGA 2014 (Córdobas)'!D107/$B$202</f>
        <v>0</v>
      </c>
      <c r="E107" s="8">
        <f>'PGA 2014 (Córdobas)'!E107/$B$202</f>
        <v>23839660.846153848</v>
      </c>
      <c r="F107" s="8">
        <f>'PGA 2014 (Córdobas)'!F107/$B$202</f>
        <v>4938461.538461538</v>
      </c>
      <c r="G107" s="8">
        <f>SUM(C107:F107)</f>
        <v>32594671.423076928</v>
      </c>
      <c r="H107" s="8">
        <f>'PGA 2014 (Córdobas)'!H107/$B$202</f>
        <v>32594671.423076924</v>
      </c>
      <c r="I107" s="24">
        <f t="shared" si="32"/>
        <v>0</v>
      </c>
    </row>
    <row r="108" spans="1:9" ht="11.25" customHeight="1" x14ac:dyDescent="0.15">
      <c r="A108" s="3"/>
      <c r="B108" s="5" t="s">
        <v>108</v>
      </c>
      <c r="C108" s="8">
        <f>'PGA 2014 (Córdobas)'!C108/$B$202</f>
        <v>363574.23076923075</v>
      </c>
      <c r="D108" s="8">
        <f>'PGA 2014 (Córdobas)'!D108/$B$202</f>
        <v>0</v>
      </c>
      <c r="E108" s="8">
        <f>'PGA 2014 (Córdobas)'!E108/$B$202</f>
        <v>558888.81384615391</v>
      </c>
      <c r="F108" s="8">
        <f>'PGA 2014 (Córdobas)'!F108/$B$202</f>
        <v>464665.23423076922</v>
      </c>
      <c r="G108" s="8">
        <f t="shared" ref="G108:G113" si="33">SUM(C108:F108)</f>
        <v>1387128.278846154</v>
      </c>
      <c r="H108" s="8">
        <f>'PGA 2014 (Córdobas)'!H108/$B$202</f>
        <v>1387128.2788461538</v>
      </c>
      <c r="I108" s="24">
        <f t="shared" si="32"/>
        <v>0</v>
      </c>
    </row>
    <row r="109" spans="1:9" ht="11.25" customHeight="1" x14ac:dyDescent="0.15">
      <c r="A109" s="3"/>
      <c r="B109" s="5" t="s">
        <v>109</v>
      </c>
      <c r="C109" s="8">
        <f>'PGA 2014 (Córdobas)'!C109/$B$202</f>
        <v>235262.53961538459</v>
      </c>
      <c r="D109" s="8">
        <f>'PGA 2014 (Córdobas)'!D109/$B$202</f>
        <v>23019.23076923077</v>
      </c>
      <c r="E109" s="8">
        <f>'PGA 2014 (Córdobas)'!E109/$B$202</f>
        <v>247311.5223076923</v>
      </c>
      <c r="F109" s="8">
        <f>'PGA 2014 (Córdobas)'!F109/$B$202</f>
        <v>228409.28384615388</v>
      </c>
      <c r="G109" s="8">
        <f t="shared" si="33"/>
        <v>734002.57653846149</v>
      </c>
      <c r="H109" s="8">
        <f>'PGA 2014 (Córdobas)'!H109/$B$202</f>
        <v>774413.88307692308</v>
      </c>
      <c r="I109" s="24">
        <f t="shared" si="32"/>
        <v>40411.306538461591</v>
      </c>
    </row>
    <row r="110" spans="1:9" ht="11.25" customHeight="1" x14ac:dyDescent="0.15">
      <c r="A110" s="3"/>
      <c r="B110" s="5" t="s">
        <v>110</v>
      </c>
      <c r="C110" s="8">
        <f>'PGA 2014 (Córdobas)'!C110/$B$202</f>
        <v>456450.1453846154</v>
      </c>
      <c r="D110" s="8">
        <f>'PGA 2014 (Córdobas)'!D110/$B$202</f>
        <v>0</v>
      </c>
      <c r="E110" s="8">
        <f>'PGA 2014 (Córdobas)'!E110/$B$202</f>
        <v>1004654.6153846154</v>
      </c>
      <c r="F110" s="8">
        <f>'PGA 2014 (Córdobas)'!F110/$B$202</f>
        <v>543654.54884615378</v>
      </c>
      <c r="G110" s="8">
        <f t="shared" si="33"/>
        <v>2004759.3096153846</v>
      </c>
      <c r="H110" s="8">
        <f>'PGA 2014 (Córdobas)'!H110/$B$202</f>
        <v>2004759.3096153846</v>
      </c>
      <c r="I110" s="24">
        <f t="shared" si="32"/>
        <v>0</v>
      </c>
    </row>
    <row r="111" spans="1:9" ht="11.25" customHeight="1" x14ac:dyDescent="0.15">
      <c r="A111" s="3"/>
      <c r="B111" s="5" t="s">
        <v>111</v>
      </c>
      <c r="C111" s="8">
        <f>'PGA 2014 (Córdobas)'!C111/$B$202</f>
        <v>287723.23076923075</v>
      </c>
      <c r="D111" s="8">
        <f>'PGA 2014 (Córdobas)'!D111/$B$202</f>
        <v>1923.0769230769231</v>
      </c>
      <c r="E111" s="8">
        <f>'PGA 2014 (Córdobas)'!E111/$B$202</f>
        <v>755619.61538461538</v>
      </c>
      <c r="F111" s="8">
        <f>'PGA 2014 (Córdobas)'!F111/$B$202</f>
        <v>215349.23076923078</v>
      </c>
      <c r="G111" s="8">
        <f t="shared" si="33"/>
        <v>1260615.1538461538</v>
      </c>
      <c r="H111" s="8">
        <f>'PGA 2014 (Córdobas)'!H111/$B$202</f>
        <v>1060648.6153846155</v>
      </c>
      <c r="I111" s="24">
        <f t="shared" si="32"/>
        <v>-199966.53846153826</v>
      </c>
    </row>
    <row r="112" spans="1:9" ht="11.25" customHeight="1" x14ac:dyDescent="0.15">
      <c r="A112" s="3"/>
      <c r="B112" s="5" t="s">
        <v>112</v>
      </c>
      <c r="C112" s="8">
        <f>'PGA 2014 (Córdobas)'!C112/$B$202</f>
        <v>748517.72701923072</v>
      </c>
      <c r="D112" s="8">
        <f>'PGA 2014 (Córdobas)'!D112/$B$202</f>
        <v>3846.1538461538462</v>
      </c>
      <c r="E112" s="8">
        <f>'PGA 2014 (Córdobas)'!E112/$B$202</f>
        <v>2161493.9242307688</v>
      </c>
      <c r="F112" s="8">
        <f>'PGA 2014 (Córdobas)'!F112/$B$202</f>
        <v>1388791.9692307694</v>
      </c>
      <c r="G112" s="8">
        <f t="shared" si="33"/>
        <v>4302649.7743269224</v>
      </c>
      <c r="H112" s="8">
        <f>'PGA 2014 (Córdobas)'!H112/$B$202</f>
        <v>3934803.3124038461</v>
      </c>
      <c r="I112" s="24">
        <f t="shared" si="32"/>
        <v>-367846.46192307631</v>
      </c>
    </row>
    <row r="113" spans="1:9" ht="11.25" customHeight="1" x14ac:dyDescent="0.15">
      <c r="A113" s="3"/>
      <c r="B113" s="5" t="s">
        <v>113</v>
      </c>
      <c r="C113" s="8">
        <f>'PGA 2014 (Córdobas)'!C113/$B$202</f>
        <v>638293.99423076923</v>
      </c>
      <c r="D113" s="8">
        <f>'PGA 2014 (Córdobas)'!D113/$B$202</f>
        <v>1923.0769230769231</v>
      </c>
      <c r="E113" s="8">
        <f>'PGA 2014 (Córdobas)'!E113/$B$202</f>
        <v>317064.73692307691</v>
      </c>
      <c r="F113" s="8">
        <f>'PGA 2014 (Córdobas)'!F113/$B$202</f>
        <v>246601.13230769231</v>
      </c>
      <c r="G113" s="8">
        <f t="shared" si="33"/>
        <v>1203882.9403846152</v>
      </c>
      <c r="H113" s="8">
        <f>'PGA 2014 (Córdobas)'!H113/$B$202</f>
        <v>1203882.9403846152</v>
      </c>
      <c r="I113" s="24">
        <f t="shared" si="32"/>
        <v>0</v>
      </c>
    </row>
    <row r="114" spans="1:9" s="9" customFormat="1" ht="11.25" customHeight="1" thickBot="1" x14ac:dyDescent="0.2">
      <c r="A114" s="20"/>
    </row>
    <row r="115" spans="1:9" ht="11.25" customHeight="1" x14ac:dyDescent="0.15">
      <c r="A115" s="3"/>
      <c r="B115" s="14" t="s">
        <v>16</v>
      </c>
      <c r="C115" s="17">
        <f>SUM(C116:C124)</f>
        <v>3535825.2596153845</v>
      </c>
      <c r="D115" s="17">
        <f t="shared" ref="D115:F115" si="34">SUM(D116:D124)</f>
        <v>51653.846153846156</v>
      </c>
      <c r="E115" s="17">
        <f t="shared" si="34"/>
        <v>5306323.7430769233</v>
      </c>
      <c r="F115" s="17">
        <f t="shared" si="34"/>
        <v>2939686.8999999994</v>
      </c>
      <c r="G115" s="17">
        <f t="shared" ref="G115:G124" si="35">SUM(C115:F115)</f>
        <v>11833489.748846155</v>
      </c>
      <c r="H115" s="28">
        <f>SUM(H116:H124)</f>
        <v>11677569.434615385</v>
      </c>
      <c r="I115" s="28">
        <f>H115-G115</f>
        <v>-155920.31423076987</v>
      </c>
    </row>
    <row r="116" spans="1:9" ht="11.25" customHeight="1" x14ac:dyDescent="0.15">
      <c r="A116" s="3"/>
      <c r="B116" s="5" t="s">
        <v>120</v>
      </c>
      <c r="C116" s="8">
        <f>'PGA 2014 (Córdobas)'!C116/$B$202</f>
        <v>382995.53846153844</v>
      </c>
      <c r="D116" s="8">
        <f>'PGA 2014 (Córdobas)'!D116/$B$202</f>
        <v>12423.076923076924</v>
      </c>
      <c r="E116" s="8">
        <f>'PGA 2014 (Córdobas)'!E116/$B$202</f>
        <v>269289.80769230769</v>
      </c>
      <c r="F116" s="8">
        <f>'PGA 2014 (Córdobas)'!F116/$B$202</f>
        <v>89794.36923076924</v>
      </c>
      <c r="G116" s="8">
        <f t="shared" si="35"/>
        <v>754502.79230769223</v>
      </c>
      <c r="H116" s="8">
        <f>'PGA 2014 (Córdobas)'!H116/$B$202</f>
        <v>753096.0615384616</v>
      </c>
      <c r="I116" s="24">
        <f t="shared" ref="I116:I124" si="36">H116-G116</f>
        <v>-1406.7307692306349</v>
      </c>
    </row>
    <row r="117" spans="1:9" ht="11.25" customHeight="1" x14ac:dyDescent="0.15">
      <c r="A117" s="3"/>
      <c r="B117" s="5" t="s">
        <v>121</v>
      </c>
      <c r="C117" s="8">
        <f>'PGA 2014 (Córdobas)'!C117/$B$202</f>
        <v>266866.54384615383</v>
      </c>
      <c r="D117" s="8">
        <f>'PGA 2014 (Córdobas)'!D117/$B$202</f>
        <v>0</v>
      </c>
      <c r="E117" s="8">
        <f>'PGA 2014 (Córdobas)'!E117/$B$202</f>
        <v>346607.17346153845</v>
      </c>
      <c r="F117" s="8">
        <f>'PGA 2014 (Córdobas)'!F117/$B$202</f>
        <v>209796.53846153847</v>
      </c>
      <c r="G117" s="8">
        <f t="shared" si="35"/>
        <v>823270.25576923077</v>
      </c>
      <c r="H117" s="8">
        <f>'PGA 2014 (Córdobas)'!H117/$B$202</f>
        <v>823270.25576923066</v>
      </c>
      <c r="I117" s="24">
        <f t="shared" si="36"/>
        <v>0</v>
      </c>
    </row>
    <row r="118" spans="1:9" ht="11.25" customHeight="1" x14ac:dyDescent="0.15">
      <c r="A118" s="3"/>
      <c r="B118" s="5" t="s">
        <v>122</v>
      </c>
      <c r="C118" s="8">
        <f>'PGA 2014 (Córdobas)'!C118/$B$202</f>
        <v>245995.58423076925</v>
      </c>
      <c r="D118" s="8">
        <f>'PGA 2014 (Córdobas)'!D118/$B$202</f>
        <v>20000</v>
      </c>
      <c r="E118" s="8">
        <f>'PGA 2014 (Córdobas)'!E118/$B$202</f>
        <v>257776.20192307694</v>
      </c>
      <c r="F118" s="8">
        <f>'PGA 2014 (Córdobas)'!F118/$B$202</f>
        <v>318534.02307692304</v>
      </c>
      <c r="G118" s="8">
        <f t="shared" si="35"/>
        <v>842305.80923076929</v>
      </c>
      <c r="H118" s="8">
        <f>'PGA 2014 (Córdobas)'!H118/$B$202</f>
        <v>797303.06692307687</v>
      </c>
      <c r="I118" s="24">
        <f t="shared" si="36"/>
        <v>-45002.742307692417</v>
      </c>
    </row>
    <row r="119" spans="1:9" ht="11.25" customHeight="1" x14ac:dyDescent="0.15">
      <c r="A119" s="3"/>
      <c r="B119" s="5" t="s">
        <v>123</v>
      </c>
      <c r="C119" s="8">
        <f>'PGA 2014 (Córdobas)'!C119/$B$202</f>
        <v>837574.54230769235</v>
      </c>
      <c r="D119" s="8">
        <f>'PGA 2014 (Córdobas)'!D119/$B$202</f>
        <v>0</v>
      </c>
      <c r="E119" s="8">
        <f>'PGA 2014 (Córdobas)'!E119/$B$202</f>
        <v>2322291.423846154</v>
      </c>
      <c r="F119" s="8">
        <f>'PGA 2014 (Córdobas)'!F119/$B$202</f>
        <v>823841.02346153848</v>
      </c>
      <c r="G119" s="8">
        <f t="shared" si="35"/>
        <v>3983706.9896153845</v>
      </c>
      <c r="H119" s="8">
        <f>'PGA 2014 (Córdobas)'!H119/$B$202</f>
        <v>3983706.989615385</v>
      </c>
      <c r="I119" s="24">
        <f t="shared" si="36"/>
        <v>0</v>
      </c>
    </row>
    <row r="120" spans="1:9" ht="11.25" customHeight="1" x14ac:dyDescent="0.15">
      <c r="A120" s="3"/>
      <c r="B120" s="5" t="s">
        <v>124</v>
      </c>
      <c r="C120" s="8">
        <f>'PGA 2014 (Córdobas)'!C120/$B$202</f>
        <v>94586.307692307688</v>
      </c>
      <c r="D120" s="8">
        <f>'PGA 2014 (Córdobas)'!D120/$B$202</f>
        <v>0</v>
      </c>
      <c r="E120" s="8">
        <f>'PGA 2014 (Córdobas)'!E120/$B$202</f>
        <v>268673.84615384613</v>
      </c>
      <c r="F120" s="8">
        <f>'PGA 2014 (Córdobas)'!F120/$B$202</f>
        <v>244147.92269230771</v>
      </c>
      <c r="G120" s="8">
        <f t="shared" si="35"/>
        <v>607408.07653846149</v>
      </c>
      <c r="H120" s="8">
        <f>'PGA 2014 (Córdobas)'!H120/$B$202</f>
        <v>607408.07653846149</v>
      </c>
      <c r="I120" s="24">
        <f t="shared" si="36"/>
        <v>0</v>
      </c>
    </row>
    <row r="121" spans="1:9" ht="11.25" customHeight="1" x14ac:dyDescent="0.15">
      <c r="A121" s="3"/>
      <c r="B121" s="5" t="s">
        <v>125</v>
      </c>
      <c r="C121" s="8">
        <f>'PGA 2014 (Córdobas)'!C121/$B$202</f>
        <v>499442.30769230769</v>
      </c>
      <c r="D121" s="8">
        <f>'PGA 2014 (Córdobas)'!D121/$B$202</f>
        <v>19230.76923076923</v>
      </c>
      <c r="E121" s="8">
        <f>'PGA 2014 (Córdobas)'!E121/$B$202</f>
        <v>1062692.3076923077</v>
      </c>
      <c r="F121" s="8">
        <f>'PGA 2014 (Córdobas)'!F121/$B$202</f>
        <v>719807.69230769225</v>
      </c>
      <c r="G121" s="8">
        <f t="shared" si="35"/>
        <v>2301173.076923077</v>
      </c>
      <c r="H121" s="8">
        <f>'PGA 2014 (Córdobas)'!H121/$B$202</f>
        <v>2301173.076923077</v>
      </c>
      <c r="I121" s="24">
        <f t="shared" si="36"/>
        <v>0</v>
      </c>
    </row>
    <row r="122" spans="1:9" ht="11.25" customHeight="1" x14ac:dyDescent="0.15">
      <c r="A122" s="3"/>
      <c r="B122" s="5" t="s">
        <v>126</v>
      </c>
      <c r="C122" s="8">
        <f>'PGA 2014 (Córdobas)'!C122/$B$202</f>
        <v>148964.93653846154</v>
      </c>
      <c r="D122" s="8">
        <f>'PGA 2014 (Córdobas)'!D122/$B$202</f>
        <v>0</v>
      </c>
      <c r="E122" s="8">
        <f>'PGA 2014 (Córdobas)'!E122/$B$202</f>
        <v>333220.06615384616</v>
      </c>
      <c r="F122" s="8">
        <f>'PGA 2014 (Córdobas)'!F122/$B$202</f>
        <v>323177.19730769232</v>
      </c>
      <c r="G122" s="8">
        <f t="shared" si="35"/>
        <v>805362.2</v>
      </c>
      <c r="H122" s="8">
        <f>'PGA 2014 (Córdobas)'!H122/$B$202</f>
        <v>797485.27692307695</v>
      </c>
      <c r="I122" s="24">
        <f t="shared" si="36"/>
        <v>-7876.9230769230053</v>
      </c>
    </row>
    <row r="123" spans="1:9" ht="11.25" customHeight="1" x14ac:dyDescent="0.15">
      <c r="A123" s="3"/>
      <c r="B123" s="5" t="s">
        <v>127</v>
      </c>
      <c r="C123" s="8">
        <f>'PGA 2014 (Córdobas)'!C123/$B$202</f>
        <v>260757.7303846154</v>
      </c>
      <c r="D123" s="8">
        <f>'PGA 2014 (Córdobas)'!D123/$B$202</f>
        <v>0</v>
      </c>
      <c r="E123" s="8">
        <f>'PGA 2014 (Córdobas)'!E123/$B$202</f>
        <v>279655.69230769231</v>
      </c>
      <c r="F123" s="8">
        <f>'PGA 2014 (Córdobas)'!F123/$B$202</f>
        <v>127511.90769230769</v>
      </c>
      <c r="G123" s="8">
        <f t="shared" si="35"/>
        <v>667925.33038461546</v>
      </c>
      <c r="H123" s="8">
        <f>'PGA 2014 (Córdobas)'!H123/$B$202</f>
        <v>659559.94576923072</v>
      </c>
      <c r="I123" s="24">
        <f t="shared" si="36"/>
        <v>-8365.3846153847408</v>
      </c>
    </row>
    <row r="124" spans="1:9" ht="11.25" customHeight="1" x14ac:dyDescent="0.15">
      <c r="A124" s="3"/>
      <c r="B124" s="5" t="s">
        <v>128</v>
      </c>
      <c r="C124" s="8">
        <f>'PGA 2014 (Córdobas)'!C124/$B$202</f>
        <v>798641.76846153848</v>
      </c>
      <c r="D124" s="8">
        <f>'PGA 2014 (Córdobas)'!D124/$B$202</f>
        <v>0</v>
      </c>
      <c r="E124" s="8">
        <f>'PGA 2014 (Córdobas)'!E124/$B$202</f>
        <v>166117.22384615385</v>
      </c>
      <c r="F124" s="8">
        <f>'PGA 2014 (Córdobas)'!F124/$B$202</f>
        <v>83076.225769230776</v>
      </c>
      <c r="G124" s="8">
        <f t="shared" si="35"/>
        <v>1047835.218076923</v>
      </c>
      <c r="H124" s="8">
        <f>'PGA 2014 (Córdobas)'!H124/$B$202</f>
        <v>954566.68461538455</v>
      </c>
      <c r="I124" s="24">
        <f t="shared" si="36"/>
        <v>-93268.533461538493</v>
      </c>
    </row>
    <row r="125" spans="1:9" s="9" customFormat="1" ht="11.25" customHeight="1" thickBot="1" x14ac:dyDescent="0.2">
      <c r="A125" s="20"/>
    </row>
    <row r="126" spans="1:9" ht="11.25" customHeight="1" x14ac:dyDescent="0.15">
      <c r="A126" s="3"/>
      <c r="B126" s="14" t="s">
        <v>17</v>
      </c>
      <c r="C126" s="17">
        <f>SUM(C127:C139)</f>
        <v>5398267.7630769238</v>
      </c>
      <c r="D126" s="17">
        <f t="shared" ref="D126:F126" si="37">SUM(D127:D139)</f>
        <v>60440.830769230764</v>
      </c>
      <c r="E126" s="17">
        <f t="shared" si="37"/>
        <v>8894946.0969230775</v>
      </c>
      <c r="F126" s="17">
        <f t="shared" si="37"/>
        <v>2905439.1369230771</v>
      </c>
      <c r="G126" s="17">
        <f t="shared" ref="G126:G139" si="38">SUM(C126:F126)</f>
        <v>17259093.827692311</v>
      </c>
      <c r="H126" s="28">
        <f>SUM(H127:H139)</f>
        <v>17171002.750769228</v>
      </c>
      <c r="I126" s="28">
        <f>H126-G126</f>
        <v>-88091.076923083514</v>
      </c>
    </row>
    <row r="127" spans="1:9" ht="11.25" customHeight="1" x14ac:dyDescent="0.15">
      <c r="A127" s="3"/>
      <c r="B127" s="5" t="s">
        <v>130</v>
      </c>
      <c r="C127" s="8">
        <f>'PGA 2014 (Córdobas)'!C127/$B$202</f>
        <v>315086.46153846156</v>
      </c>
      <c r="D127" s="8">
        <f>'PGA 2014 (Córdobas)'!D127/$B$202</f>
        <v>0</v>
      </c>
      <c r="E127" s="8">
        <f>'PGA 2014 (Córdobas)'!E127/$B$202</f>
        <v>1229908.2438461538</v>
      </c>
      <c r="F127" s="8">
        <f>'PGA 2014 (Córdobas)'!F127/$B$202</f>
        <v>55538.461538461539</v>
      </c>
      <c r="G127" s="8">
        <f t="shared" si="38"/>
        <v>1600533.1669230768</v>
      </c>
      <c r="H127" s="8">
        <f>'PGA 2014 (Córdobas)'!H127/$B$202</f>
        <v>1600533.1669230771</v>
      </c>
      <c r="I127" s="24">
        <f t="shared" ref="I127:I139" si="39">H127-G127</f>
        <v>0</v>
      </c>
    </row>
    <row r="128" spans="1:9" ht="11.25" customHeight="1" x14ac:dyDescent="0.15">
      <c r="A128" s="3"/>
      <c r="B128" s="5" t="s">
        <v>131</v>
      </c>
      <c r="C128" s="8">
        <f>'PGA 2014 (Córdobas)'!C128/$B$202</f>
        <v>100632.65384615384</v>
      </c>
      <c r="D128" s="8">
        <f>'PGA 2014 (Córdobas)'!D128/$B$202</f>
        <v>0</v>
      </c>
      <c r="E128" s="8">
        <f>'PGA 2014 (Córdobas)'!E128/$B$202</f>
        <v>1056048.423076923</v>
      </c>
      <c r="F128" s="8">
        <f>'PGA 2014 (Córdobas)'!F128/$B$202</f>
        <v>453856.23923076928</v>
      </c>
      <c r="G128" s="8">
        <f t="shared" si="38"/>
        <v>1610537.316153846</v>
      </c>
      <c r="H128" s="8">
        <f>'PGA 2014 (Córdobas)'!H128/$B$202</f>
        <v>1610537.3161538462</v>
      </c>
      <c r="I128" s="24">
        <f t="shared" si="39"/>
        <v>0</v>
      </c>
    </row>
    <row r="129" spans="1:9" ht="11.25" customHeight="1" x14ac:dyDescent="0.15">
      <c r="A129" s="3"/>
      <c r="B129" s="5" t="s">
        <v>132</v>
      </c>
      <c r="C129" s="8">
        <f>'PGA 2014 (Córdobas)'!C129/$B$202</f>
        <v>185574.95384615383</v>
      </c>
      <c r="D129" s="8">
        <f>'PGA 2014 (Córdobas)'!D129/$B$202</f>
        <v>0</v>
      </c>
      <c r="E129" s="8">
        <f>'PGA 2014 (Córdobas)'!E129/$B$202</f>
        <v>327575.88461538462</v>
      </c>
      <c r="F129" s="8">
        <f>'PGA 2014 (Córdobas)'!F129/$B$202</f>
        <v>248291.30769230769</v>
      </c>
      <c r="G129" s="8">
        <f t="shared" si="38"/>
        <v>761442.14615384606</v>
      </c>
      <c r="H129" s="8">
        <f>'PGA 2014 (Córdobas)'!H129/$B$202</f>
        <v>761442.14615384617</v>
      </c>
      <c r="I129" s="24">
        <f t="shared" si="39"/>
        <v>0</v>
      </c>
    </row>
    <row r="130" spans="1:9" ht="11.25" customHeight="1" x14ac:dyDescent="0.15">
      <c r="A130" s="3"/>
      <c r="B130" s="5" t="s">
        <v>133</v>
      </c>
      <c r="C130" s="8">
        <f>'PGA 2014 (Córdobas)'!C130/$B$202</f>
        <v>2147147.4738461538</v>
      </c>
      <c r="D130" s="8">
        <f>'PGA 2014 (Córdobas)'!D130/$B$202</f>
        <v>0</v>
      </c>
      <c r="E130" s="8">
        <f>'PGA 2014 (Córdobas)'!E130/$B$202</f>
        <v>2729641.0661538462</v>
      </c>
      <c r="F130" s="8">
        <f>'PGA 2014 (Córdobas)'!F130/$B$202</f>
        <v>403252.78115384618</v>
      </c>
      <c r="G130" s="8">
        <f>SUM(C130:F130)</f>
        <v>5280041.3211538466</v>
      </c>
      <c r="H130" s="8">
        <f>'PGA 2014 (Córdobas)'!H130/$B$202</f>
        <v>5280041.3211538456</v>
      </c>
      <c r="I130" s="24">
        <f t="shared" si="39"/>
        <v>0</v>
      </c>
    </row>
    <row r="131" spans="1:9" ht="11.25" customHeight="1" x14ac:dyDescent="0.15">
      <c r="A131" s="3"/>
      <c r="B131" s="5" t="s">
        <v>134</v>
      </c>
      <c r="C131" s="8">
        <f>'PGA 2014 (Córdobas)'!C131/$B$202</f>
        <v>534027.46615384612</v>
      </c>
      <c r="D131" s="8">
        <f>'PGA 2014 (Córdobas)'!D131/$B$202</f>
        <v>15115.384615384615</v>
      </c>
      <c r="E131" s="8">
        <f>'PGA 2014 (Córdobas)'!E131/$B$202</f>
        <v>0</v>
      </c>
      <c r="F131" s="8">
        <f>'PGA 2014 (Córdobas)'!F131/$B$202</f>
        <v>225478.86384615384</v>
      </c>
      <c r="G131" s="8">
        <f t="shared" si="38"/>
        <v>774621.71461538458</v>
      </c>
      <c r="H131" s="8">
        <f>'PGA 2014 (Córdobas)'!H131/$B$202</f>
        <v>774621.71461538458</v>
      </c>
      <c r="I131" s="24">
        <f t="shared" si="39"/>
        <v>0</v>
      </c>
    </row>
    <row r="132" spans="1:9" ht="11.25" customHeight="1" x14ac:dyDescent="0.15">
      <c r="A132" s="3"/>
      <c r="B132" s="5" t="s">
        <v>135</v>
      </c>
      <c r="C132" s="8">
        <f>'PGA 2014 (Córdobas)'!C132/$B$202</f>
        <v>153188.77461538461</v>
      </c>
      <c r="D132" s="8">
        <f>'PGA 2014 (Córdobas)'!D132/$B$202</f>
        <v>0</v>
      </c>
      <c r="E132" s="8">
        <f>'PGA 2014 (Córdobas)'!E132/$B$202</f>
        <v>183956.29038461536</v>
      </c>
      <c r="F132" s="8">
        <f>'PGA 2014 (Córdobas)'!F132/$B$202</f>
        <v>390077.41230769234</v>
      </c>
      <c r="G132" s="8">
        <f t="shared" si="38"/>
        <v>727222.47730769229</v>
      </c>
      <c r="H132" s="8">
        <f>'PGA 2014 (Córdobas)'!H132/$B$202</f>
        <v>727222.47730769229</v>
      </c>
      <c r="I132" s="24">
        <f t="shared" si="39"/>
        <v>0</v>
      </c>
    </row>
    <row r="133" spans="1:9" ht="11.25" customHeight="1" x14ac:dyDescent="0.15">
      <c r="A133" s="3"/>
      <c r="B133" s="5" t="s">
        <v>136</v>
      </c>
      <c r="C133" s="8">
        <f>'PGA 2014 (Córdobas)'!C133/$B$202</f>
        <v>332661.14653846156</v>
      </c>
      <c r="D133" s="8">
        <f>'PGA 2014 (Córdobas)'!D133/$B$202</f>
        <v>14615.384615384615</v>
      </c>
      <c r="E133" s="8">
        <f>'PGA 2014 (Córdobas)'!E133/$B$202</f>
        <v>566650.02500000002</v>
      </c>
      <c r="F133" s="8">
        <f>'PGA 2014 (Córdobas)'!F133/$B$202</f>
        <v>318822.08269230771</v>
      </c>
      <c r="G133" s="8">
        <f t="shared" si="38"/>
        <v>1232748.6388461539</v>
      </c>
      <c r="H133" s="8">
        <f>'PGA 2014 (Córdobas)'!H133/$B$202</f>
        <v>1225825.5619230769</v>
      </c>
      <c r="I133" s="24">
        <f t="shared" si="39"/>
        <v>-6923.0769230769947</v>
      </c>
    </row>
    <row r="134" spans="1:9" ht="11.25" customHeight="1" x14ac:dyDescent="0.15">
      <c r="A134" s="3"/>
      <c r="B134" s="5" t="s">
        <v>137</v>
      </c>
      <c r="C134" s="8">
        <f>'PGA 2014 (Córdobas)'!C134/$B$202</f>
        <v>315386.10692307691</v>
      </c>
      <c r="D134" s="8">
        <f>'PGA 2014 (Córdobas)'!D134/$B$202</f>
        <v>21863.90769230769</v>
      </c>
      <c r="E134" s="8">
        <f>'PGA 2014 (Córdobas)'!E134/$B$202</f>
        <v>807294.59346153843</v>
      </c>
      <c r="F134" s="8">
        <f>'PGA 2014 (Córdobas)'!F134/$B$202</f>
        <v>49460.153846153844</v>
      </c>
      <c r="G134" s="8">
        <f t="shared" si="38"/>
        <v>1194004.7619230768</v>
      </c>
      <c r="H134" s="8">
        <f>'PGA 2014 (Córdobas)'!H134/$B$202</f>
        <v>1194004.7619230768</v>
      </c>
      <c r="I134" s="24">
        <f t="shared" si="39"/>
        <v>0</v>
      </c>
    </row>
    <row r="135" spans="1:9" ht="11.25" customHeight="1" x14ac:dyDescent="0.15">
      <c r="A135" s="3"/>
      <c r="B135" s="5" t="s">
        <v>138</v>
      </c>
      <c r="C135" s="8">
        <f>'PGA 2014 (Córdobas)'!C135/$B$202</f>
        <v>291765.9042307692</v>
      </c>
      <c r="D135" s="8">
        <f>'PGA 2014 (Córdobas)'!D135/$B$202</f>
        <v>8846.1538461538457</v>
      </c>
      <c r="E135" s="8">
        <f>'PGA 2014 (Córdobas)'!E135/$B$202</f>
        <v>255738.71923076923</v>
      </c>
      <c r="F135" s="8">
        <f>'PGA 2014 (Córdobas)'!F135/$B$202</f>
        <v>213103.65269230769</v>
      </c>
      <c r="G135" s="8">
        <f t="shared" si="38"/>
        <v>769454.43</v>
      </c>
      <c r="H135" s="8">
        <f>'PGA 2014 (Córdobas)'!H135/$B$202</f>
        <v>769454.42999999993</v>
      </c>
      <c r="I135" s="24">
        <f t="shared" si="39"/>
        <v>0</v>
      </c>
    </row>
    <row r="136" spans="1:9" ht="11.25" customHeight="1" x14ac:dyDescent="0.15">
      <c r="A136" s="3"/>
      <c r="B136" s="5" t="s">
        <v>139</v>
      </c>
      <c r="C136" s="8">
        <f>'PGA 2014 (Córdobas)'!C136/$B$202</f>
        <v>76624.255384615375</v>
      </c>
      <c r="D136" s="8">
        <f>'PGA 2014 (Córdobas)'!D136/$B$202</f>
        <v>0</v>
      </c>
      <c r="E136" s="8">
        <f>'PGA 2014 (Córdobas)'!E136/$B$202</f>
        <v>367142.98153846152</v>
      </c>
      <c r="F136" s="8">
        <f>'PGA 2014 (Córdobas)'!F136/$B$202</f>
        <v>15381.092307692308</v>
      </c>
      <c r="G136" s="8">
        <f>SUM(C136:F136)</f>
        <v>459148.32923076925</v>
      </c>
      <c r="H136" s="8">
        <f>'PGA 2014 (Córdobas)'!H136/$B$202</f>
        <v>459148.32923076925</v>
      </c>
      <c r="I136" s="24">
        <f t="shared" si="39"/>
        <v>0</v>
      </c>
    </row>
    <row r="137" spans="1:9" ht="11.25" customHeight="1" x14ac:dyDescent="0.15">
      <c r="A137" s="3"/>
      <c r="B137" s="5" t="s">
        <v>140</v>
      </c>
      <c r="C137" s="8">
        <f>'PGA 2014 (Córdobas)'!C137/$B$202</f>
        <v>151269.42307692306</v>
      </c>
      <c r="D137" s="8">
        <f>'PGA 2014 (Córdobas)'!D137/$B$202</f>
        <v>0</v>
      </c>
      <c r="E137" s="8">
        <f>'PGA 2014 (Córdobas)'!E137/$B$202</f>
        <v>693645.64076923078</v>
      </c>
      <c r="F137" s="8">
        <f>'PGA 2014 (Córdobas)'!F137/$B$202</f>
        <v>0</v>
      </c>
      <c r="G137" s="8">
        <f t="shared" si="38"/>
        <v>844915.06384615391</v>
      </c>
      <c r="H137" s="8">
        <f>'PGA 2014 (Córdobas)'!H137/$B$202</f>
        <v>767593.21769230766</v>
      </c>
      <c r="I137" s="24">
        <f t="shared" si="39"/>
        <v>-77321.846153846243</v>
      </c>
    </row>
    <row r="138" spans="1:9" ht="11.25" customHeight="1" x14ac:dyDescent="0.15">
      <c r="A138" s="3"/>
      <c r="B138" s="5" t="s">
        <v>141</v>
      </c>
      <c r="C138" s="8">
        <f>'PGA 2014 (Córdobas)'!C138/$B$202</f>
        <v>639454.14576923079</v>
      </c>
      <c r="D138" s="8">
        <f>'PGA 2014 (Córdobas)'!D138/$B$202</f>
        <v>0</v>
      </c>
      <c r="E138" s="8">
        <f>'PGA 2014 (Córdobas)'!E138/$B$202</f>
        <v>498480.5280769231</v>
      </c>
      <c r="F138" s="8">
        <f>'PGA 2014 (Córdobas)'!F138/$B$202</f>
        <v>248157.67653846153</v>
      </c>
      <c r="G138" s="8">
        <f t="shared" si="38"/>
        <v>1386092.3503846156</v>
      </c>
      <c r="H138" s="8">
        <f>'PGA 2014 (Córdobas)'!H138/$B$202</f>
        <v>1382246.1965384616</v>
      </c>
      <c r="I138" s="24">
        <f t="shared" si="39"/>
        <v>-3846.1538461539894</v>
      </c>
    </row>
    <row r="139" spans="1:9" ht="11.25" customHeight="1" x14ac:dyDescent="0.15">
      <c r="A139" s="3"/>
      <c r="B139" s="5" t="s">
        <v>142</v>
      </c>
      <c r="C139" s="8">
        <f>'PGA 2014 (Córdobas)'!C139/$B$202</f>
        <v>155448.99730769231</v>
      </c>
      <c r="D139" s="8">
        <f>'PGA 2014 (Córdobas)'!D139/$B$202</f>
        <v>0</v>
      </c>
      <c r="E139" s="8">
        <f>'PGA 2014 (Córdobas)'!E139/$B$202</f>
        <v>178863.70076923075</v>
      </c>
      <c r="F139" s="8">
        <f>'PGA 2014 (Córdobas)'!F139/$B$202</f>
        <v>284019.41307692311</v>
      </c>
      <c r="G139" s="8">
        <f t="shared" si="38"/>
        <v>618332.11115384614</v>
      </c>
      <c r="H139" s="8">
        <f>'PGA 2014 (Córdobas)'!H139/$B$202</f>
        <v>618332.11115384614</v>
      </c>
      <c r="I139" s="24">
        <f t="shared" si="39"/>
        <v>0</v>
      </c>
    </row>
    <row r="140" spans="1:9" s="9" customFormat="1" ht="11.25" customHeight="1" thickBot="1" x14ac:dyDescent="0.2">
      <c r="A140" s="20"/>
    </row>
    <row r="141" spans="1:9" ht="11.25" customHeight="1" x14ac:dyDescent="0.15">
      <c r="A141" s="3"/>
      <c r="B141" s="14" t="s">
        <v>18</v>
      </c>
      <c r="C141" s="17">
        <f>SUM(C142:C153)</f>
        <v>1336011.153846154</v>
      </c>
      <c r="D141" s="17">
        <f t="shared" ref="D141:F141" si="40">SUM(D142:D153)</f>
        <v>110794.44653846152</v>
      </c>
      <c r="E141" s="17">
        <f t="shared" si="40"/>
        <v>6470542.7153846156</v>
      </c>
      <c r="F141" s="17">
        <f t="shared" si="40"/>
        <v>1704474.2538461541</v>
      </c>
      <c r="G141" s="17">
        <f t="shared" ref="G141:G152" si="41">SUM(C141:F141)</f>
        <v>9621822.5696153846</v>
      </c>
      <c r="H141" s="28">
        <f>SUM(H142:H153)</f>
        <v>9317667.8680769224</v>
      </c>
      <c r="I141" s="28">
        <f>H141-G141</f>
        <v>-304154.70153846219</v>
      </c>
    </row>
    <row r="142" spans="1:9" ht="11.25" customHeight="1" x14ac:dyDescent="0.15">
      <c r="A142" s="3"/>
      <c r="B142" s="5" t="s">
        <v>143</v>
      </c>
      <c r="C142" s="8">
        <f>'PGA 2014 (Córdobas)'!C142/$B$202</f>
        <v>116057.19384615385</v>
      </c>
      <c r="D142" s="8">
        <f>'PGA 2014 (Córdobas)'!D142/$B$202</f>
        <v>37059.171153846153</v>
      </c>
      <c r="E142" s="8">
        <f>'PGA 2014 (Córdobas)'!E142/$B$202</f>
        <v>304284.08461538464</v>
      </c>
      <c r="F142" s="8">
        <f>'PGA 2014 (Córdobas)'!F142/$B$202</f>
        <v>72920.49615384615</v>
      </c>
      <c r="G142" s="8">
        <f t="shared" si="41"/>
        <v>530320.94576923084</v>
      </c>
      <c r="H142" s="8">
        <f>'PGA 2014 (Córdobas)'!H142/$B$202</f>
        <v>530320.94576923072</v>
      </c>
      <c r="I142" s="24">
        <f t="shared" ref="I142:I153" si="42">H142-G142</f>
        <v>0</v>
      </c>
    </row>
    <row r="143" spans="1:9" ht="11.25" customHeight="1" x14ac:dyDescent="0.15">
      <c r="A143" s="3"/>
      <c r="B143" s="5" t="s">
        <v>144</v>
      </c>
      <c r="C143" s="8">
        <f>'PGA 2014 (Córdobas)'!C143/$B$202</f>
        <v>79251.665384615393</v>
      </c>
      <c r="D143" s="8">
        <f>'PGA 2014 (Córdobas)'!D143/$B$202</f>
        <v>11360.961538461539</v>
      </c>
      <c r="E143" s="8">
        <f>'PGA 2014 (Córdobas)'!E143/$B$202</f>
        <v>522587.89923076925</v>
      </c>
      <c r="F143" s="8">
        <f>'PGA 2014 (Córdobas)'!F143/$B$202</f>
        <v>87296.464615384612</v>
      </c>
      <c r="G143" s="8">
        <f t="shared" si="41"/>
        <v>700496.99076923076</v>
      </c>
      <c r="H143" s="8">
        <f>'PGA 2014 (Córdobas)'!H143/$B$202</f>
        <v>700496.99076923088</v>
      </c>
      <c r="I143" s="24">
        <f t="shared" si="42"/>
        <v>0</v>
      </c>
    </row>
    <row r="144" spans="1:9" ht="11.25" customHeight="1" x14ac:dyDescent="0.15">
      <c r="A144" s="3"/>
      <c r="B144" s="5" t="s">
        <v>145</v>
      </c>
      <c r="C144" s="8">
        <f>'PGA 2014 (Córdobas)'!C144/$B$202</f>
        <v>161605.38461538462</v>
      </c>
      <c r="D144" s="8">
        <f>'PGA 2014 (Córdobas)'!D144/$B$202</f>
        <v>22484.615384615383</v>
      </c>
      <c r="E144" s="8">
        <f>'PGA 2014 (Córdobas)'!E144/$B$202</f>
        <v>986953.76038461539</v>
      </c>
      <c r="F144" s="8">
        <f>'PGA 2014 (Córdobas)'!F144/$B$202</f>
        <v>86855.942307692312</v>
      </c>
      <c r="G144" s="8">
        <f t="shared" si="41"/>
        <v>1257899.7026923078</v>
      </c>
      <c r="H144" s="8">
        <f>'PGA 2014 (Córdobas)'!H144/$B$202</f>
        <v>1113484.5234615384</v>
      </c>
      <c r="I144" s="24">
        <f t="shared" si="42"/>
        <v>-144415.1792307694</v>
      </c>
    </row>
    <row r="145" spans="1:9" ht="11.25" customHeight="1" x14ac:dyDescent="0.15">
      <c r="A145" s="3"/>
      <c r="B145" s="5" t="s">
        <v>146</v>
      </c>
      <c r="C145" s="8">
        <f>'PGA 2014 (Córdobas)'!C145/$B$202</f>
        <v>104967.53846153847</v>
      </c>
      <c r="D145" s="8">
        <f>'PGA 2014 (Córdobas)'!D145/$B$202</f>
        <v>0</v>
      </c>
      <c r="E145" s="8">
        <f>'PGA 2014 (Córdobas)'!E145/$B$202</f>
        <v>1079564.2307692308</v>
      </c>
      <c r="F145" s="8">
        <f>'PGA 2014 (Córdobas)'!F145/$B$202</f>
        <v>445480.61538461538</v>
      </c>
      <c r="G145" s="8">
        <f>SUM(C145:F145)</f>
        <v>1630012.3846153845</v>
      </c>
      <c r="H145" s="8">
        <f>'PGA 2014 (Córdobas)'!H145/$B$202</f>
        <v>1630012.3846153845</v>
      </c>
      <c r="I145" s="24">
        <f t="shared" si="42"/>
        <v>0</v>
      </c>
    </row>
    <row r="146" spans="1:9" ht="11.25" customHeight="1" x14ac:dyDescent="0.15">
      <c r="A146" s="3"/>
      <c r="B146" s="5" t="s">
        <v>147</v>
      </c>
      <c r="C146" s="8">
        <f>'PGA 2014 (Córdobas)'!C146/$B$202</f>
        <v>174832.05307692307</v>
      </c>
      <c r="D146" s="8">
        <f>'PGA 2014 (Córdobas)'!D146/$B$202</f>
        <v>6796.9292307692313</v>
      </c>
      <c r="E146" s="8">
        <f>'PGA 2014 (Córdobas)'!E146/$B$202</f>
        <v>542295.83961538458</v>
      </c>
      <c r="F146" s="8">
        <f>'PGA 2014 (Córdobas)'!F146/$B$202</f>
        <v>36598.168461538458</v>
      </c>
      <c r="G146" s="8">
        <f t="shared" si="41"/>
        <v>760522.99038461538</v>
      </c>
      <c r="H146" s="8">
        <f>'PGA 2014 (Córdobas)'!H146/$B$202</f>
        <v>759196.06730769225</v>
      </c>
      <c r="I146" s="24">
        <f t="shared" si="42"/>
        <v>-1326.9230769231217</v>
      </c>
    </row>
    <row r="147" spans="1:9" ht="11.25" customHeight="1" x14ac:dyDescent="0.15">
      <c r="A147" s="3"/>
      <c r="B147" s="5" t="s">
        <v>148</v>
      </c>
      <c r="C147" s="8">
        <f>'PGA 2014 (Córdobas)'!C147/$B$202</f>
        <v>47435.136538461542</v>
      </c>
      <c r="D147" s="8">
        <f>'PGA 2014 (Córdobas)'!D147/$B$202</f>
        <v>13427.538461538461</v>
      </c>
      <c r="E147" s="8">
        <f>'PGA 2014 (Córdobas)'!E147/$B$202</f>
        <v>442636.26923076925</v>
      </c>
      <c r="F147" s="8">
        <f>'PGA 2014 (Córdobas)'!F147/$B$202</f>
        <v>45433.284999999996</v>
      </c>
      <c r="G147" s="8">
        <f t="shared" si="41"/>
        <v>548932.22923076921</v>
      </c>
      <c r="H147" s="8">
        <f>'PGA 2014 (Córdobas)'!H147/$B$202</f>
        <v>551624.53692307696</v>
      </c>
      <c r="I147" s="24">
        <f t="shared" si="42"/>
        <v>2692.307692307746</v>
      </c>
    </row>
    <row r="148" spans="1:9" ht="11.25" customHeight="1" x14ac:dyDescent="0.15">
      <c r="A148" s="3"/>
      <c r="B148" s="5" t="s">
        <v>149</v>
      </c>
      <c r="C148" s="8">
        <f>'PGA 2014 (Córdobas)'!C148/$B$202</f>
        <v>142974.34923076924</v>
      </c>
      <c r="D148" s="8">
        <f>'PGA 2014 (Córdobas)'!D148/$B$202</f>
        <v>4038.4615384615386</v>
      </c>
      <c r="E148" s="8">
        <f>'PGA 2014 (Córdobas)'!E148/$B$202</f>
        <v>119356.09923076924</v>
      </c>
      <c r="F148" s="8">
        <f>'PGA 2014 (Córdobas)'!F148/$B$202</f>
        <v>348912.48115384614</v>
      </c>
      <c r="G148" s="8">
        <f t="shared" si="41"/>
        <v>615281.39115384617</v>
      </c>
      <c r="H148" s="8">
        <f>'PGA 2014 (Córdobas)'!H148/$B$202</f>
        <v>491222.95461538463</v>
      </c>
      <c r="I148" s="24">
        <f t="shared" si="42"/>
        <v>-124058.43653846154</v>
      </c>
    </row>
    <row r="149" spans="1:9" ht="11.25" customHeight="1" x14ac:dyDescent="0.15">
      <c r="A149" s="3"/>
      <c r="B149" s="5" t="s">
        <v>150</v>
      </c>
      <c r="C149" s="8">
        <f>'PGA 2014 (Córdobas)'!C149/$B$202</f>
        <v>284649.95923076919</v>
      </c>
      <c r="D149" s="8">
        <f>'PGA 2014 (Córdobas)'!D149/$B$202</f>
        <v>11538.461538461539</v>
      </c>
      <c r="E149" s="8">
        <f>'PGA 2014 (Córdobas)'!E149/$B$202</f>
        <v>1729095.9703846152</v>
      </c>
      <c r="F149" s="8">
        <f>'PGA 2014 (Córdobas)'!F149/$B$202</f>
        <v>102073.23461538462</v>
      </c>
      <c r="G149" s="8">
        <f>SUM(C149:F149)</f>
        <v>2127357.6257692305</v>
      </c>
      <c r="H149" s="8">
        <f>'PGA 2014 (Córdobas)'!H149/$B$202</f>
        <v>2086707.1553846153</v>
      </c>
      <c r="I149" s="24">
        <f t="shared" si="42"/>
        <v>-40650.470384615241</v>
      </c>
    </row>
    <row r="150" spans="1:9" ht="11.25" customHeight="1" x14ac:dyDescent="0.15">
      <c r="A150" s="3"/>
      <c r="B150" s="5" t="s">
        <v>151</v>
      </c>
      <c r="C150" s="8">
        <f>'PGA 2014 (Córdobas)'!C150/$B$202</f>
        <v>0</v>
      </c>
      <c r="D150" s="8">
        <f>'PGA 2014 (Córdobas)'!D150/$B$202</f>
        <v>0</v>
      </c>
      <c r="E150" s="8">
        <f>'PGA 2014 (Córdobas)'!E150/$B$202</f>
        <v>0</v>
      </c>
      <c r="F150" s="8">
        <f>'PGA 2014 (Córdobas)'!F150/$B$202</f>
        <v>51455.335384615384</v>
      </c>
      <c r="G150" s="8">
        <f t="shared" si="41"/>
        <v>51455.335384615384</v>
      </c>
      <c r="H150" s="8">
        <f>'PGA 2014 (Córdobas)'!H150/$B$202</f>
        <v>51455.335384615384</v>
      </c>
      <c r="I150" s="24">
        <f t="shared" si="42"/>
        <v>0</v>
      </c>
    </row>
    <row r="151" spans="1:9" ht="11.25" customHeight="1" x14ac:dyDescent="0.15">
      <c r="A151" s="3"/>
      <c r="B151" s="5" t="s">
        <v>152</v>
      </c>
      <c r="C151" s="8">
        <f>'PGA 2014 (Córdobas)'!C151/$B$202</f>
        <v>16721.002692307691</v>
      </c>
      <c r="D151" s="8">
        <f>'PGA 2014 (Córdobas)'!D151/$B$202</f>
        <v>4088.3076923076924</v>
      </c>
      <c r="E151" s="8">
        <f>'PGA 2014 (Córdobas)'!E151/$B$202</f>
        <v>15861.619230769229</v>
      </c>
      <c r="F151" s="8">
        <f>'PGA 2014 (Córdobas)'!F151/$B$202</f>
        <v>0</v>
      </c>
      <c r="G151" s="8">
        <f t="shared" si="41"/>
        <v>36670.929615384608</v>
      </c>
      <c r="H151" s="8">
        <f>'PGA 2014 (Córdobas)'!H151/$B$202</f>
        <v>32582.62192307692</v>
      </c>
      <c r="I151" s="24">
        <f t="shared" si="42"/>
        <v>-4088.3076923076878</v>
      </c>
    </row>
    <row r="152" spans="1:9" ht="11.25" customHeight="1" x14ac:dyDescent="0.15">
      <c r="A152" s="3"/>
      <c r="B152" s="5" t="s">
        <v>153</v>
      </c>
      <c r="C152" s="8">
        <f>'PGA 2014 (Córdobas)'!C152/$B$202</f>
        <v>103578.29384615386</v>
      </c>
      <c r="D152" s="8">
        <f>'PGA 2014 (Córdobas)'!D152/$B$202</f>
        <v>0</v>
      </c>
      <c r="E152" s="8">
        <f>'PGA 2014 (Córdobas)'!E152/$B$202</f>
        <v>463509.28884615382</v>
      </c>
      <c r="F152" s="8">
        <f>'PGA 2014 (Córdobas)'!F152/$B$202</f>
        <v>19451.884615384617</v>
      </c>
      <c r="G152" s="8">
        <f t="shared" si="41"/>
        <v>586539.46730769228</v>
      </c>
      <c r="H152" s="8">
        <f>'PGA 2014 (Córdobas)'!H152/$B$202</f>
        <v>594231.77499999991</v>
      </c>
      <c r="I152" s="24">
        <f t="shared" si="42"/>
        <v>7692.3076923076296</v>
      </c>
    </row>
    <row r="153" spans="1:9" ht="11.25" customHeight="1" x14ac:dyDescent="0.15">
      <c r="A153" s="3"/>
      <c r="B153" s="5" t="s">
        <v>154</v>
      </c>
      <c r="C153" s="8">
        <f>'PGA 2014 (Córdobas)'!C153/$B$202</f>
        <v>103938.57692307692</v>
      </c>
      <c r="D153" s="8">
        <f>'PGA 2014 (Córdobas)'!D153/$B$202</f>
        <v>0</v>
      </c>
      <c r="E153" s="8">
        <f>'PGA 2014 (Córdobas)'!E153/$B$202</f>
        <v>264397.65384615387</v>
      </c>
      <c r="F153" s="8">
        <f>'PGA 2014 (Córdobas)'!F153/$B$202</f>
        <v>407996.34615384613</v>
      </c>
      <c r="G153" s="8">
        <f>SUM(C153:F153)</f>
        <v>776332.57692307699</v>
      </c>
      <c r="H153" s="8">
        <f>'PGA 2014 (Córdobas)'!H153/$B$202</f>
        <v>776332.57692307688</v>
      </c>
      <c r="I153" s="24">
        <f t="shared" si="42"/>
        <v>0</v>
      </c>
    </row>
    <row r="154" spans="1:9" s="9" customFormat="1" ht="11.25" customHeight="1" thickBot="1" x14ac:dyDescent="0.2">
      <c r="A154" s="20"/>
    </row>
    <row r="155" spans="1:9" ht="11.25" customHeight="1" x14ac:dyDescent="0.15">
      <c r="A155" s="3"/>
      <c r="B155" s="14" t="s">
        <v>19</v>
      </c>
      <c r="C155" s="17">
        <f>SUM(C156:C163)</f>
        <v>4208226.7853846159</v>
      </c>
      <c r="D155" s="17">
        <f t="shared" ref="D155:F155" si="43">SUM(D156:D163)</f>
        <v>256125.25269230769</v>
      </c>
      <c r="E155" s="17">
        <f t="shared" si="43"/>
        <v>5751028.5357692307</v>
      </c>
      <c r="F155" s="17">
        <f t="shared" si="43"/>
        <v>5267806.5465384619</v>
      </c>
      <c r="G155" s="17">
        <f>SUM(C155:F155)</f>
        <v>15483187.120384615</v>
      </c>
      <c r="H155" s="28">
        <f>SUM(H156:H163)</f>
        <v>15483175.581923077</v>
      </c>
      <c r="I155" s="28">
        <f>H155-G155</f>
        <v>-11.538461538031697</v>
      </c>
    </row>
    <row r="156" spans="1:9" ht="11.25" customHeight="1" x14ac:dyDescent="0.15">
      <c r="A156" s="3"/>
      <c r="B156" s="5" t="s">
        <v>155</v>
      </c>
      <c r="C156" s="8">
        <f>'PGA 2014 (Córdobas)'!C156/$B$202</f>
        <v>640238.57692307688</v>
      </c>
      <c r="D156" s="8">
        <f>'PGA 2014 (Córdobas)'!D156/$B$202</f>
        <v>0</v>
      </c>
      <c r="E156" s="8">
        <f>'PGA 2014 (Córdobas)'!E156/$B$202</f>
        <v>1452187</v>
      </c>
      <c r="F156" s="8">
        <f>'PGA 2014 (Córdobas)'!F156/$B$202</f>
        <v>207601.55961538461</v>
      </c>
      <c r="G156" s="8">
        <f>SUM(C156:F156)</f>
        <v>2300027.1365384618</v>
      </c>
      <c r="H156" s="8">
        <f>'PGA 2014 (Córdobas)'!H156/$B$202</f>
        <v>2300027.1365384613</v>
      </c>
      <c r="I156" s="24">
        <f t="shared" ref="I156:I163" si="44">H156-G156</f>
        <v>0</v>
      </c>
    </row>
    <row r="157" spans="1:9" ht="11.25" customHeight="1" x14ac:dyDescent="0.15">
      <c r="A157" s="3"/>
      <c r="B157" s="5" t="s">
        <v>156</v>
      </c>
      <c r="C157" s="8">
        <f>'PGA 2014 (Córdobas)'!C157/$B$202</f>
        <v>487494.88461538462</v>
      </c>
      <c r="D157" s="8">
        <f>'PGA 2014 (Córdobas)'!D157/$B$202</f>
        <v>13192.307692307691</v>
      </c>
      <c r="E157" s="8">
        <f>'PGA 2014 (Córdobas)'!E157/$B$202</f>
        <v>478124.07692307694</v>
      </c>
      <c r="F157" s="8">
        <f>'PGA 2014 (Córdobas)'!F157/$B$202</f>
        <v>998145.0384615385</v>
      </c>
      <c r="G157" s="8">
        <f t="shared" ref="G157:G163" si="45">SUM(C157:F157)</f>
        <v>1976956.3076923077</v>
      </c>
      <c r="H157" s="8">
        <f>'PGA 2014 (Córdobas)'!H157/$B$202</f>
        <v>1976944.7692307692</v>
      </c>
      <c r="I157" s="24">
        <f t="shared" si="44"/>
        <v>-11.538461538497359</v>
      </c>
    </row>
    <row r="158" spans="1:9" ht="11.25" customHeight="1" x14ac:dyDescent="0.15">
      <c r="A158" s="3"/>
      <c r="B158" s="5" t="s">
        <v>157</v>
      </c>
      <c r="C158" s="8">
        <f>'PGA 2014 (Córdobas)'!C158/$B$202</f>
        <v>20832.307692307691</v>
      </c>
      <c r="D158" s="8">
        <f>'PGA 2014 (Córdobas)'!D158/$B$202</f>
        <v>38461.538461538461</v>
      </c>
      <c r="E158" s="8">
        <f>'PGA 2014 (Córdobas)'!E158/$B$202</f>
        <v>288389.62038461538</v>
      </c>
      <c r="F158" s="8">
        <f>'PGA 2014 (Córdobas)'!F158/$B$202</f>
        <v>374905.80269230768</v>
      </c>
      <c r="G158" s="8">
        <f t="shared" si="45"/>
        <v>722589.26923076925</v>
      </c>
      <c r="H158" s="8">
        <f>'PGA 2014 (Córdobas)'!H158/$B$202</f>
        <v>722589.26923076925</v>
      </c>
      <c r="I158" s="24">
        <f t="shared" si="44"/>
        <v>0</v>
      </c>
    </row>
    <row r="159" spans="1:9" ht="11.25" customHeight="1" x14ac:dyDescent="0.15">
      <c r="A159" s="3"/>
      <c r="B159" s="5" t="s">
        <v>158</v>
      </c>
      <c r="C159" s="8">
        <f>'PGA 2014 (Córdobas)'!C159/$B$202</f>
        <v>466833.07692307694</v>
      </c>
      <c r="D159" s="8">
        <f>'PGA 2014 (Córdobas)'!D159/$B$202</f>
        <v>0</v>
      </c>
      <c r="E159" s="8">
        <f>'PGA 2014 (Córdobas)'!E159/$B$202</f>
        <v>1191482.5830769232</v>
      </c>
      <c r="F159" s="8">
        <f>'PGA 2014 (Córdobas)'!F159/$B$202</f>
        <v>1361522.6692307692</v>
      </c>
      <c r="G159" s="8">
        <f>SUM(C159:F159)</f>
        <v>3019838.3292307695</v>
      </c>
      <c r="H159" s="8">
        <f>'PGA 2014 (Córdobas)'!H159/$B$202</f>
        <v>3019838.3292307695</v>
      </c>
      <c r="I159" s="24">
        <f t="shared" si="44"/>
        <v>0</v>
      </c>
    </row>
    <row r="160" spans="1:9" ht="11.25" customHeight="1" x14ac:dyDescent="0.15">
      <c r="A160" s="3"/>
      <c r="B160" s="5" t="s">
        <v>159</v>
      </c>
      <c r="C160" s="8">
        <f>'PGA 2014 (Córdobas)'!C160/$B$202</f>
        <v>491942.52538461541</v>
      </c>
      <c r="D160" s="8">
        <f>'PGA 2014 (Córdobas)'!D160/$B$202</f>
        <v>15000</v>
      </c>
      <c r="E160" s="8">
        <f>'PGA 2014 (Córdobas)'!E160/$B$202</f>
        <v>524783.98615384614</v>
      </c>
      <c r="F160" s="8">
        <f>'PGA 2014 (Córdobas)'!F160/$B$202</f>
        <v>360330.83269230771</v>
      </c>
      <c r="G160" s="8">
        <f t="shared" si="45"/>
        <v>1392057.3442307692</v>
      </c>
      <c r="H160" s="8">
        <f>'PGA 2014 (Córdobas)'!H160/$B$202</f>
        <v>1392057.3442307694</v>
      </c>
      <c r="I160" s="24">
        <f t="shared" si="44"/>
        <v>0</v>
      </c>
    </row>
    <row r="161" spans="1:9" ht="11.25" customHeight="1" x14ac:dyDescent="0.15">
      <c r="A161" s="3"/>
      <c r="B161" s="5" t="s">
        <v>160</v>
      </c>
      <c r="C161" s="8">
        <f>'PGA 2014 (Córdobas)'!C161/$B$202</f>
        <v>1622373.4138461538</v>
      </c>
      <c r="D161" s="8">
        <f>'PGA 2014 (Córdobas)'!D161/$B$202</f>
        <v>57159.576923076922</v>
      </c>
      <c r="E161" s="8">
        <f>'PGA 2014 (Córdobas)'!E161/$B$202</f>
        <v>598997.38461538462</v>
      </c>
      <c r="F161" s="8">
        <f>'PGA 2014 (Córdobas)'!F161/$B$202</f>
        <v>619364.19230769225</v>
      </c>
      <c r="G161" s="8">
        <f t="shared" si="45"/>
        <v>2897894.5676923078</v>
      </c>
      <c r="H161" s="8">
        <f>'PGA 2014 (Córdobas)'!H161/$B$202</f>
        <v>2897894.5676923078</v>
      </c>
      <c r="I161" s="24">
        <f t="shared" si="44"/>
        <v>0</v>
      </c>
    </row>
    <row r="162" spans="1:9" ht="11.25" customHeight="1" x14ac:dyDescent="0.15">
      <c r="A162" s="3"/>
      <c r="B162" s="5" t="s">
        <v>161</v>
      </c>
      <c r="C162" s="8">
        <f>'PGA 2014 (Córdobas)'!C162/$B$202</f>
        <v>182358.15384615384</v>
      </c>
      <c r="D162" s="8">
        <f>'PGA 2014 (Córdobas)'!D162/$B$202</f>
        <v>38773.368076923078</v>
      </c>
      <c r="E162" s="8">
        <f>'PGA 2014 (Córdobas)'!E162/$B$202</f>
        <v>417525.26923076925</v>
      </c>
      <c r="F162" s="8">
        <f>'PGA 2014 (Córdobas)'!F162/$B$202</f>
        <v>1184344.0669230768</v>
      </c>
      <c r="G162" s="8">
        <f t="shared" si="45"/>
        <v>1823000.8580769231</v>
      </c>
      <c r="H162" s="8">
        <f>'PGA 2014 (Córdobas)'!H162/$B$202</f>
        <v>1823000.8580769231</v>
      </c>
      <c r="I162" s="24">
        <f t="shared" si="44"/>
        <v>0</v>
      </c>
    </row>
    <row r="163" spans="1:9" ht="11.25" customHeight="1" x14ac:dyDescent="0.15">
      <c r="A163" s="3"/>
      <c r="B163" s="5" t="s">
        <v>162</v>
      </c>
      <c r="C163" s="8">
        <f>'PGA 2014 (Córdobas)'!C163/$B$202</f>
        <v>296153.84615384613</v>
      </c>
      <c r="D163" s="8">
        <f>'PGA 2014 (Córdobas)'!D163/$B$202</f>
        <v>93538.461538461532</v>
      </c>
      <c r="E163" s="8">
        <f>'PGA 2014 (Córdobas)'!E163/$B$202</f>
        <v>799538.61538461538</v>
      </c>
      <c r="F163" s="8">
        <f>'PGA 2014 (Córdobas)'!F163/$B$202</f>
        <v>161592.38461538462</v>
      </c>
      <c r="G163" s="8">
        <f t="shared" si="45"/>
        <v>1350823.3076923075</v>
      </c>
      <c r="H163" s="8">
        <f>'PGA 2014 (Córdobas)'!H163/$B$202</f>
        <v>1350823.3076923077</v>
      </c>
      <c r="I163" s="24">
        <f t="shared" si="44"/>
        <v>0</v>
      </c>
    </row>
    <row r="164" spans="1:9" s="9" customFormat="1" ht="11.25" customHeight="1" thickBot="1" x14ac:dyDescent="0.2">
      <c r="A164" s="20"/>
    </row>
    <row r="165" spans="1:9" ht="11.25" customHeight="1" x14ac:dyDescent="0.15">
      <c r="A165" s="3"/>
      <c r="B165" s="14" t="s">
        <v>20</v>
      </c>
      <c r="C165" s="17">
        <f>SUM(C166:C177)</f>
        <v>5486090.6192307696</v>
      </c>
      <c r="D165" s="17">
        <f t="shared" ref="D165:F165" si="46">SUM(D166:D177)</f>
        <v>101583.09538461539</v>
      </c>
      <c r="E165" s="17">
        <f t="shared" si="46"/>
        <v>6554114.6699999999</v>
      </c>
      <c r="F165" s="17">
        <f t="shared" si="46"/>
        <v>3014459.392692307</v>
      </c>
      <c r="G165" s="17">
        <f t="shared" ref="G165:G175" si="47">SUM(C165:F165)</f>
        <v>15156247.777307691</v>
      </c>
      <c r="H165" s="28">
        <f>SUM(H166:H177)</f>
        <v>15152863.161923077</v>
      </c>
      <c r="I165" s="28">
        <f>H165-G165</f>
        <v>-3384.6153846140951</v>
      </c>
    </row>
    <row r="166" spans="1:9" ht="11.25" customHeight="1" x14ac:dyDescent="0.15">
      <c r="A166" s="3"/>
      <c r="B166" s="5" t="s">
        <v>163</v>
      </c>
      <c r="C166" s="8">
        <f>'PGA 2014 (Córdobas)'!C166/$B$202</f>
        <v>826894.93038461544</v>
      </c>
      <c r="D166" s="8">
        <f>'PGA 2014 (Córdobas)'!D166/$B$202</f>
        <v>14094.403076923076</v>
      </c>
      <c r="E166" s="8">
        <f>'PGA 2014 (Córdobas)'!E166/$B$202</f>
        <v>1793120.9946153846</v>
      </c>
      <c r="F166" s="8">
        <f>'PGA 2014 (Córdobas)'!F166/$B$202</f>
        <v>13925.813076923077</v>
      </c>
      <c r="G166" s="8">
        <f t="shared" si="47"/>
        <v>2648036.1411538464</v>
      </c>
      <c r="H166" s="8">
        <f>'PGA 2014 (Córdobas)'!H166/$B$202</f>
        <v>2648036.1411538464</v>
      </c>
      <c r="I166" s="24">
        <f t="shared" ref="I166:I177" si="48">H166-G166</f>
        <v>0</v>
      </c>
    </row>
    <row r="167" spans="1:9" ht="11.25" customHeight="1" x14ac:dyDescent="0.15">
      <c r="A167" s="3"/>
      <c r="B167" s="5" t="s">
        <v>164</v>
      </c>
      <c r="C167" s="8">
        <f>'PGA 2014 (Córdobas)'!C167/$B$202</f>
        <v>407088.73076923075</v>
      </c>
      <c r="D167" s="8">
        <f>'PGA 2014 (Córdobas)'!D167/$B$202</f>
        <v>3173.0769230769229</v>
      </c>
      <c r="E167" s="8">
        <f>'PGA 2014 (Córdobas)'!E167/$B$202</f>
        <v>584570.34615384613</v>
      </c>
      <c r="F167" s="8">
        <f>'PGA 2014 (Córdobas)'!F167/$B$202</f>
        <v>354658.2207692308</v>
      </c>
      <c r="G167" s="8">
        <f t="shared" si="47"/>
        <v>1349490.3746153845</v>
      </c>
      <c r="H167" s="8">
        <f>'PGA 2014 (Córdobas)'!H167/$B$202</f>
        <v>1349490.3746153847</v>
      </c>
      <c r="I167" s="24">
        <f t="shared" si="48"/>
        <v>0</v>
      </c>
    </row>
    <row r="168" spans="1:9" ht="11.25" customHeight="1" x14ac:dyDescent="0.15">
      <c r="A168" s="3"/>
      <c r="B168" s="5" t="s">
        <v>165</v>
      </c>
      <c r="C168" s="8">
        <f>'PGA 2014 (Córdobas)'!C168/$B$202</f>
        <v>251531.19230769231</v>
      </c>
      <c r="D168" s="8">
        <f>'PGA 2014 (Córdobas)'!D168/$B$202</f>
        <v>0</v>
      </c>
      <c r="E168" s="8">
        <f>'PGA 2014 (Córdobas)'!E168/$B$202</f>
        <v>337205</v>
      </c>
      <c r="F168" s="8">
        <f>'PGA 2014 (Córdobas)'!F168/$B$202</f>
        <v>391504.35615384614</v>
      </c>
      <c r="G168" s="8">
        <f t="shared" si="47"/>
        <v>980240.54846153839</v>
      </c>
      <c r="H168" s="8">
        <f>'PGA 2014 (Córdobas)'!H168/$B$202</f>
        <v>980240.54846153851</v>
      </c>
      <c r="I168" s="24">
        <f t="shared" si="48"/>
        <v>0</v>
      </c>
    </row>
    <row r="169" spans="1:9" ht="11.25" customHeight="1" x14ac:dyDescent="0.15">
      <c r="A169" s="3"/>
      <c r="B169" s="5" t="s">
        <v>171</v>
      </c>
      <c r="C169" s="8">
        <f>'PGA 2014 (Córdobas)'!C169/$B$202</f>
        <v>181158.86961538464</v>
      </c>
      <c r="D169" s="8">
        <f>'PGA 2014 (Córdobas)'!D169/$B$202</f>
        <v>0</v>
      </c>
      <c r="E169" s="8">
        <f>'PGA 2014 (Córdobas)'!E169/$B$202</f>
        <v>346060.68269230769</v>
      </c>
      <c r="F169" s="8">
        <f>'PGA 2014 (Córdobas)'!F169/$B$202</f>
        <v>115696.66346153847</v>
      </c>
      <c r="G169" s="8">
        <f>SUM(C169:F169)</f>
        <v>642916.21576923085</v>
      </c>
      <c r="H169" s="8">
        <f>'PGA 2014 (Córdobas)'!H169/$B$202</f>
        <v>642916.21576923074</v>
      </c>
      <c r="I169" s="24">
        <f t="shared" si="48"/>
        <v>0</v>
      </c>
    </row>
    <row r="170" spans="1:9" ht="11.25" customHeight="1" x14ac:dyDescent="0.15">
      <c r="A170" s="3"/>
      <c r="B170" s="5" t="s">
        <v>166</v>
      </c>
      <c r="C170" s="8">
        <f>'PGA 2014 (Córdobas)'!C170/$B$202</f>
        <v>373991.57692307694</v>
      </c>
      <c r="D170" s="8">
        <f>'PGA 2014 (Córdobas)'!D170/$B$202</f>
        <v>0</v>
      </c>
      <c r="E170" s="8">
        <f>'PGA 2014 (Córdobas)'!E170/$B$202</f>
        <v>403777.84615384613</v>
      </c>
      <c r="F170" s="8">
        <f>'PGA 2014 (Córdobas)'!F170/$B$202</f>
        <v>140189.95730769233</v>
      </c>
      <c r="G170" s="8">
        <f>SUM(C170:F170)</f>
        <v>917959.38038461539</v>
      </c>
      <c r="H170" s="8">
        <f>'PGA 2014 (Córdobas)'!H170/$B$202</f>
        <v>917959.38038461539</v>
      </c>
      <c r="I170" s="24">
        <f t="shared" si="48"/>
        <v>0</v>
      </c>
    </row>
    <row r="171" spans="1:9" ht="11.25" customHeight="1" x14ac:dyDescent="0.15">
      <c r="A171" s="3"/>
      <c r="B171" s="5" t="s">
        <v>167</v>
      </c>
      <c r="C171" s="8">
        <f>'PGA 2014 (Córdobas)'!C171/$B$202</f>
        <v>558674.12307692308</v>
      </c>
      <c r="D171" s="8">
        <f>'PGA 2014 (Córdobas)'!D171/$B$202</f>
        <v>5423.0769230769229</v>
      </c>
      <c r="E171" s="8">
        <f>'PGA 2014 (Córdobas)'!E171/$B$202</f>
        <v>1036441.5384615385</v>
      </c>
      <c r="F171" s="8">
        <f>'PGA 2014 (Córdobas)'!F171/$B$202</f>
        <v>122269.23076923077</v>
      </c>
      <c r="G171" s="8">
        <f t="shared" si="47"/>
        <v>1722807.9692307692</v>
      </c>
      <c r="H171" s="8">
        <f>'PGA 2014 (Córdobas)'!H171/$B$202</f>
        <v>1722807.9692307694</v>
      </c>
      <c r="I171" s="24">
        <f t="shared" si="48"/>
        <v>0</v>
      </c>
    </row>
    <row r="172" spans="1:9" ht="11.25" customHeight="1" x14ac:dyDescent="0.15">
      <c r="A172" s="3"/>
      <c r="B172" s="5" t="s">
        <v>168</v>
      </c>
      <c r="C172" s="8">
        <f>'PGA 2014 (Córdobas)'!C172/$B$202</f>
        <v>363036.92307692306</v>
      </c>
      <c r="D172" s="8">
        <f>'PGA 2014 (Córdobas)'!D172/$B$202</f>
        <v>0</v>
      </c>
      <c r="E172" s="8">
        <f>'PGA 2014 (Córdobas)'!E172/$B$202</f>
        <v>341034.69230769231</v>
      </c>
      <c r="F172" s="8">
        <f>'PGA 2014 (Córdobas)'!F172/$B$202</f>
        <v>257384.61538461538</v>
      </c>
      <c r="G172" s="8">
        <f t="shared" si="47"/>
        <v>961456.23076923075</v>
      </c>
      <c r="H172" s="8">
        <f>'PGA 2014 (Córdobas)'!H172/$B$202</f>
        <v>961456.23076923075</v>
      </c>
      <c r="I172" s="24">
        <f t="shared" si="48"/>
        <v>0</v>
      </c>
    </row>
    <row r="173" spans="1:9" ht="11.25" customHeight="1" x14ac:dyDescent="0.15">
      <c r="A173" s="3"/>
      <c r="B173" s="5" t="s">
        <v>169</v>
      </c>
      <c r="C173" s="8">
        <f>'PGA 2014 (Córdobas)'!C173/$B$202</f>
        <v>453534.48576923081</v>
      </c>
      <c r="D173" s="8">
        <f>'PGA 2014 (Córdobas)'!D173/$B$202</f>
        <v>0</v>
      </c>
      <c r="E173" s="8">
        <f>'PGA 2014 (Córdobas)'!E173/$B$202</f>
        <v>544714.47076923074</v>
      </c>
      <c r="F173" s="8">
        <f>'PGA 2014 (Córdobas)'!F173/$B$202</f>
        <v>413024.31076923077</v>
      </c>
      <c r="G173" s="8">
        <f t="shared" si="47"/>
        <v>1411273.2673076924</v>
      </c>
      <c r="H173" s="8">
        <f>'PGA 2014 (Córdobas)'!H173/$B$202</f>
        <v>1411273.2673076924</v>
      </c>
      <c r="I173" s="24">
        <f t="shared" si="48"/>
        <v>0</v>
      </c>
    </row>
    <row r="174" spans="1:9" ht="11.25" customHeight="1" x14ac:dyDescent="0.15">
      <c r="A174" s="3"/>
      <c r="B174" s="5" t="s">
        <v>170</v>
      </c>
      <c r="C174" s="8">
        <f>'PGA 2014 (Córdobas)'!C174/$B$202</f>
        <v>257164.57692307694</v>
      </c>
      <c r="D174" s="8">
        <f>'PGA 2014 (Córdobas)'!D174/$B$202</f>
        <v>0</v>
      </c>
      <c r="E174" s="8">
        <f>'PGA 2014 (Córdobas)'!E174/$B$202</f>
        <v>599423.07692307688</v>
      </c>
      <c r="F174" s="8">
        <f>'PGA 2014 (Córdobas)'!F174/$B$202</f>
        <v>350945.03846153844</v>
      </c>
      <c r="G174" s="8">
        <f t="shared" si="47"/>
        <v>1207532.6923076923</v>
      </c>
      <c r="H174" s="8">
        <f>'PGA 2014 (Córdobas)'!H174/$B$202</f>
        <v>1204148.076923077</v>
      </c>
      <c r="I174" s="24">
        <f t="shared" si="48"/>
        <v>-3384.6153846152592</v>
      </c>
    </row>
    <row r="175" spans="1:9" ht="11.25" customHeight="1" x14ac:dyDescent="0.15">
      <c r="A175" s="3"/>
      <c r="B175" s="5" t="s">
        <v>172</v>
      </c>
      <c r="C175" s="8">
        <f>'PGA 2014 (Córdobas)'!C175/$B$202</f>
        <v>125515.31961538462</v>
      </c>
      <c r="D175" s="8">
        <f>'PGA 2014 (Córdobas)'!D175/$B$202</f>
        <v>42354.076923076922</v>
      </c>
      <c r="E175" s="8">
        <f>'PGA 2014 (Córdobas)'!E175/$B$202</f>
        <v>463919.86807692307</v>
      </c>
      <c r="F175" s="8">
        <f>'PGA 2014 (Córdobas)'!F175/$B$202</f>
        <v>245505.81384615385</v>
      </c>
      <c r="G175" s="8">
        <f t="shared" si="47"/>
        <v>877295.07846153853</v>
      </c>
      <c r="H175" s="8">
        <f>'PGA 2014 (Córdobas)'!H175/$B$202</f>
        <v>877295.07846153842</v>
      </c>
      <c r="I175" s="24">
        <f t="shared" si="48"/>
        <v>0</v>
      </c>
    </row>
    <row r="176" spans="1:9" ht="11.25" customHeight="1" x14ac:dyDescent="0.15">
      <c r="A176" s="3"/>
      <c r="B176" s="5" t="s">
        <v>173</v>
      </c>
      <c r="C176" s="8">
        <f>'PGA 2014 (Córdobas)'!C176/$B$202</f>
        <v>384776.37692307692</v>
      </c>
      <c r="D176" s="8">
        <f>'PGA 2014 (Córdobas)'!D176/$B$202</f>
        <v>0</v>
      </c>
      <c r="E176" s="8">
        <f>'PGA 2014 (Córdobas)'!E176/$B$202</f>
        <v>103846.15384615384</v>
      </c>
      <c r="F176" s="8">
        <f>'PGA 2014 (Córdobas)'!F176/$B$202</f>
        <v>43161.37192307692</v>
      </c>
      <c r="G176" s="8">
        <f>SUM(C176:F176)</f>
        <v>531783.90269230772</v>
      </c>
      <c r="H176" s="8">
        <f>'PGA 2014 (Córdobas)'!H176/$B$202</f>
        <v>531783.90269230772</v>
      </c>
      <c r="I176" s="24">
        <f t="shared" si="48"/>
        <v>0</v>
      </c>
    </row>
    <row r="177" spans="1:9" ht="11.25" customHeight="1" x14ac:dyDescent="0.15">
      <c r="A177" s="3"/>
      <c r="B177" s="5" t="s">
        <v>174</v>
      </c>
      <c r="C177" s="8">
        <f>'PGA 2014 (Córdobas)'!C177/$B$202</f>
        <v>1302723.5138461539</v>
      </c>
      <c r="D177" s="8">
        <f>'PGA 2014 (Córdobas)'!D177/$B$202</f>
        <v>36538.461538461539</v>
      </c>
      <c r="E177" s="8">
        <f>'PGA 2014 (Córdobas)'!E177/$B$202</f>
        <v>0</v>
      </c>
      <c r="F177" s="8">
        <f>'PGA 2014 (Córdobas)'!F177/$B$202</f>
        <v>566194.00076923077</v>
      </c>
      <c r="G177" s="8">
        <f>SUM(C177:F177)</f>
        <v>1905455.9761538461</v>
      </c>
      <c r="H177" s="8">
        <f>'PGA 2014 (Córdobas)'!H177/$B$202</f>
        <v>1905455.9761538464</v>
      </c>
      <c r="I177" s="24">
        <f t="shared" si="48"/>
        <v>0</v>
      </c>
    </row>
    <row r="178" spans="1:9" s="9" customFormat="1" ht="11.25" customHeight="1" thickBot="1" x14ac:dyDescent="0.2">
      <c r="A178" s="20"/>
    </row>
    <row r="179" spans="1:9" s="7" customFormat="1" ht="11.25" customHeight="1" x14ac:dyDescent="0.15">
      <c r="B179" s="15" t="s">
        <v>22</v>
      </c>
      <c r="C179" s="18">
        <f>SUM(C180:C185)</f>
        <v>1227279.9861538461</v>
      </c>
      <c r="D179" s="18">
        <f t="shared" ref="D179:F179" si="49">SUM(D180:D185)</f>
        <v>0</v>
      </c>
      <c r="E179" s="18">
        <f t="shared" si="49"/>
        <v>2995969.1896153847</v>
      </c>
      <c r="F179" s="18">
        <f t="shared" si="49"/>
        <v>1201647.4846153846</v>
      </c>
      <c r="G179" s="18">
        <f t="shared" ref="G179:G185" si="50">SUM(C179:F179)</f>
        <v>5424896.660384615</v>
      </c>
      <c r="H179" s="28">
        <f>SUM(H180:H185)</f>
        <v>5424896.660384615</v>
      </c>
      <c r="I179" s="28">
        <f>H179-G179</f>
        <v>0</v>
      </c>
    </row>
    <row r="180" spans="1:9" ht="11.25" customHeight="1" x14ac:dyDescent="0.15">
      <c r="B180" s="5" t="s">
        <v>185</v>
      </c>
      <c r="C180" s="8">
        <f>'PGA 2014 (Córdobas)'!C180/$B$202</f>
        <v>363076.82269230764</v>
      </c>
      <c r="D180" s="8">
        <f>'PGA 2014 (Córdobas)'!D180/$B$202</f>
        <v>0</v>
      </c>
      <c r="E180" s="8">
        <f>'PGA 2014 (Córdobas)'!E180/$B$202</f>
        <v>221724.44653846152</v>
      </c>
      <c r="F180" s="8">
        <f>'PGA 2014 (Córdobas)'!F180/$B$202</f>
        <v>124503.97769230769</v>
      </c>
      <c r="G180" s="8">
        <f t="shared" si="50"/>
        <v>709305.2469230768</v>
      </c>
      <c r="H180" s="8">
        <f>'PGA 2014 (Córdobas)'!H180/$B$202</f>
        <v>709305.2469230768</v>
      </c>
      <c r="I180" s="24">
        <f t="shared" ref="I180:I185" si="51">H180-G180</f>
        <v>0</v>
      </c>
    </row>
    <row r="181" spans="1:9" ht="11.25" customHeight="1" x14ac:dyDescent="0.15">
      <c r="B181" s="5" t="s">
        <v>186</v>
      </c>
      <c r="C181" s="8">
        <f>'PGA 2014 (Córdobas)'!C181/$B$202</f>
        <v>120884.19230769231</v>
      </c>
      <c r="D181" s="8">
        <f>'PGA 2014 (Córdobas)'!D181/$B$202</f>
        <v>0</v>
      </c>
      <c r="E181" s="8">
        <f>'PGA 2014 (Córdobas)'!E181/$B$202</f>
        <v>689035.97153846163</v>
      </c>
      <c r="F181" s="8">
        <f>'PGA 2014 (Córdobas)'!F181/$B$202</f>
        <v>203922.3946153846</v>
      </c>
      <c r="G181" s="8">
        <f t="shared" si="50"/>
        <v>1013842.5584615386</v>
      </c>
      <c r="H181" s="8">
        <f>'PGA 2014 (Córdobas)'!H181/$B$202</f>
        <v>1013842.5584615384</v>
      </c>
      <c r="I181" s="24">
        <f t="shared" si="51"/>
        <v>0</v>
      </c>
    </row>
    <row r="182" spans="1:9" ht="11.25" customHeight="1" x14ac:dyDescent="0.15">
      <c r="B182" s="5" t="s">
        <v>187</v>
      </c>
      <c r="C182" s="8">
        <f>'PGA 2014 (Córdobas)'!C182/$B$202</f>
        <v>50152.992307692308</v>
      </c>
      <c r="D182" s="8">
        <f>'PGA 2014 (Córdobas)'!D182/$B$202</f>
        <v>0</v>
      </c>
      <c r="E182" s="8">
        <f>'PGA 2014 (Córdobas)'!E182/$B$202</f>
        <v>671023.52153846167</v>
      </c>
      <c r="F182" s="8">
        <f>'PGA 2014 (Córdobas)'!F182/$B$202</f>
        <v>90525.693461538467</v>
      </c>
      <c r="G182" s="8">
        <f t="shared" si="50"/>
        <v>811702.20730769238</v>
      </c>
      <c r="H182" s="8">
        <f>'PGA 2014 (Córdobas)'!H182/$B$202</f>
        <v>811702.20730769238</v>
      </c>
      <c r="I182" s="24">
        <f t="shared" si="51"/>
        <v>0</v>
      </c>
    </row>
    <row r="183" spans="1:9" ht="11.25" customHeight="1" x14ac:dyDescent="0.15">
      <c r="B183" s="5" t="s">
        <v>188</v>
      </c>
      <c r="C183" s="8">
        <f>'PGA 2014 (Córdobas)'!C183/$B$202</f>
        <v>442779.11153846153</v>
      </c>
      <c r="D183" s="8">
        <f>'PGA 2014 (Córdobas)'!D183/$B$202</f>
        <v>0</v>
      </c>
      <c r="E183" s="8">
        <f>'PGA 2014 (Córdobas)'!E183/$B$202</f>
        <v>666164.05961538467</v>
      </c>
      <c r="F183" s="8">
        <f>'PGA 2014 (Córdobas)'!F183/$B$202</f>
        <v>356212.25615384616</v>
      </c>
      <c r="G183" s="8">
        <f t="shared" si="50"/>
        <v>1465155.4273076924</v>
      </c>
      <c r="H183" s="8">
        <f>'PGA 2014 (Córdobas)'!H183/$B$202</f>
        <v>1465155.4273076924</v>
      </c>
      <c r="I183" s="24">
        <f t="shared" si="51"/>
        <v>0</v>
      </c>
    </row>
    <row r="184" spans="1:9" ht="11.25" customHeight="1" x14ac:dyDescent="0.15">
      <c r="B184" s="5" t="s">
        <v>189</v>
      </c>
      <c r="C184" s="8">
        <f>'PGA 2014 (Córdobas)'!C184/$B$202</f>
        <v>83293.61538461539</v>
      </c>
      <c r="D184" s="8">
        <f>'PGA 2014 (Córdobas)'!D184/$B$202</f>
        <v>0</v>
      </c>
      <c r="E184" s="8">
        <f>'PGA 2014 (Córdobas)'!E184/$B$202</f>
        <v>319103</v>
      </c>
      <c r="F184" s="8">
        <f>'PGA 2014 (Córdobas)'!F184/$B$202</f>
        <v>158938.46153846153</v>
      </c>
      <c r="G184" s="8">
        <f t="shared" si="50"/>
        <v>561335.07692307688</v>
      </c>
      <c r="H184" s="8">
        <f>'PGA 2014 (Córdobas)'!H184/$B$202</f>
        <v>561335.07692307688</v>
      </c>
      <c r="I184" s="24">
        <f t="shared" si="51"/>
        <v>0</v>
      </c>
    </row>
    <row r="185" spans="1:9" ht="11.25" customHeight="1" x14ac:dyDescent="0.15">
      <c r="B185" s="5" t="s">
        <v>190</v>
      </c>
      <c r="C185" s="8">
        <f>'PGA 2014 (Córdobas)'!C185/$B$202</f>
        <v>167093.25192307692</v>
      </c>
      <c r="D185" s="8">
        <f>'PGA 2014 (Córdobas)'!D185/$B$202</f>
        <v>0</v>
      </c>
      <c r="E185" s="8">
        <f>'PGA 2014 (Córdobas)'!E185/$B$202</f>
        <v>428918.19038461533</v>
      </c>
      <c r="F185" s="8">
        <f>'PGA 2014 (Córdobas)'!F185/$B$202</f>
        <v>267544.70115384617</v>
      </c>
      <c r="G185" s="8">
        <f t="shared" si="50"/>
        <v>863556.14346153848</v>
      </c>
      <c r="H185" s="8">
        <f>'PGA 2014 (Córdobas)'!H185/$B$202</f>
        <v>863556.14346153848</v>
      </c>
      <c r="I185" s="24">
        <f t="shared" si="51"/>
        <v>0</v>
      </c>
    </row>
    <row r="186" spans="1:9" s="9" customFormat="1" ht="11.25" customHeight="1" thickBot="1" x14ac:dyDescent="0.2"/>
    <row r="187" spans="1:9" ht="11.25" customHeight="1" x14ac:dyDescent="0.15">
      <c r="A187" s="3"/>
      <c r="B187" s="14" t="s">
        <v>21</v>
      </c>
      <c r="C187" s="17">
        <f>SUM(C188:C197)</f>
        <v>4004806.0342307696</v>
      </c>
      <c r="D187" s="17">
        <f t="shared" ref="D187:F187" si="52">SUM(D188:D197)</f>
        <v>168707.70576923079</v>
      </c>
      <c r="E187" s="17">
        <f t="shared" si="52"/>
        <v>4584245.8730769232</v>
      </c>
      <c r="F187" s="17">
        <f t="shared" si="52"/>
        <v>3250436.71</v>
      </c>
      <c r="G187" s="17">
        <f t="shared" ref="G187:G197" si="53">SUM(C187:F187)</f>
        <v>12008196.323076922</v>
      </c>
      <c r="H187" s="28">
        <f>SUM(H188:H197)</f>
        <v>11669883.266923077</v>
      </c>
      <c r="I187" s="28">
        <f>H187-G187</f>
        <v>-338313.05615384504</v>
      </c>
    </row>
    <row r="188" spans="1:9" ht="11.25" customHeight="1" x14ac:dyDescent="0.15">
      <c r="A188" s="3"/>
      <c r="B188" s="5" t="s">
        <v>175</v>
      </c>
      <c r="C188" s="8">
        <f>'PGA 2014 (Córdobas)'!C188/$B$202</f>
        <v>178580.53846153847</v>
      </c>
      <c r="D188" s="8">
        <f>'PGA 2014 (Córdobas)'!D188/$B$202</f>
        <v>0</v>
      </c>
      <c r="E188" s="8">
        <f>'PGA 2014 (Córdobas)'!E188/$B$202</f>
        <v>223223.38461538462</v>
      </c>
      <c r="F188" s="8">
        <f>'PGA 2014 (Córdobas)'!F188/$B$202</f>
        <v>412467.65384615387</v>
      </c>
      <c r="G188" s="8">
        <f t="shared" si="53"/>
        <v>814271.57692307699</v>
      </c>
      <c r="H188" s="8">
        <f>'PGA 2014 (Córdobas)'!H188/$B$202</f>
        <v>814271.57692307688</v>
      </c>
      <c r="I188" s="24">
        <f t="shared" ref="I188:I197" si="54">H188-G188</f>
        <v>0</v>
      </c>
    </row>
    <row r="189" spans="1:9" ht="11.25" customHeight="1" x14ac:dyDescent="0.15">
      <c r="A189" s="3"/>
      <c r="B189" s="5" t="s">
        <v>176</v>
      </c>
      <c r="C189" s="8">
        <f>'PGA 2014 (Córdobas)'!C189/$B$202</f>
        <v>157892.84615384616</v>
      </c>
      <c r="D189" s="8">
        <f>'PGA 2014 (Córdobas)'!D189/$B$202</f>
        <v>0</v>
      </c>
      <c r="E189" s="8">
        <f>'PGA 2014 (Córdobas)'!E189/$B$202</f>
        <v>140441.84615384616</v>
      </c>
      <c r="F189" s="8">
        <f>'PGA 2014 (Córdobas)'!F189/$B$202</f>
        <v>361672.185</v>
      </c>
      <c r="G189" s="8">
        <f t="shared" si="53"/>
        <v>660006.87730769231</v>
      </c>
      <c r="H189" s="8">
        <f>'PGA 2014 (Córdobas)'!H189/$B$202</f>
        <v>660431.99269230769</v>
      </c>
      <c r="I189" s="24">
        <f t="shared" si="54"/>
        <v>425.11538461537566</v>
      </c>
    </row>
    <row r="190" spans="1:9" ht="11.25" customHeight="1" x14ac:dyDescent="0.15">
      <c r="A190" s="3"/>
      <c r="B190" s="5" t="s">
        <v>177</v>
      </c>
      <c r="C190" s="8">
        <f>'PGA 2014 (Córdobas)'!C190/$B$202</f>
        <v>230494.42884615387</v>
      </c>
      <c r="D190" s="8">
        <f>'PGA 2014 (Córdobas)'!D190/$B$202</f>
        <v>16923.076923076922</v>
      </c>
      <c r="E190" s="8">
        <f>'PGA 2014 (Córdobas)'!E190/$B$202</f>
        <v>375410.77115384617</v>
      </c>
      <c r="F190" s="8">
        <f>'PGA 2014 (Córdobas)'!F190/$B$202</f>
        <v>31580.391538461539</v>
      </c>
      <c r="G190" s="8">
        <f t="shared" si="53"/>
        <v>654408.6684615385</v>
      </c>
      <c r="H190" s="8">
        <f>'PGA 2014 (Córdobas)'!H190/$B$202</f>
        <v>654408.66846153839</v>
      </c>
      <c r="I190" s="24">
        <f t="shared" si="54"/>
        <v>0</v>
      </c>
    </row>
    <row r="191" spans="1:9" ht="11.25" customHeight="1" x14ac:dyDescent="0.15">
      <c r="A191" s="3"/>
      <c r="B191" s="5" t="s">
        <v>178</v>
      </c>
      <c r="C191" s="8">
        <f>'PGA 2014 (Córdobas)'!C191/$B$202</f>
        <v>529348.4615384615</v>
      </c>
      <c r="D191" s="8">
        <f>'PGA 2014 (Córdobas)'!D191/$B$202</f>
        <v>17137.76923076923</v>
      </c>
      <c r="E191" s="8">
        <f>'PGA 2014 (Córdobas)'!E191/$B$202</f>
        <v>392375.76923076925</v>
      </c>
      <c r="F191" s="8">
        <f>'PGA 2014 (Córdobas)'!F191/$B$202</f>
        <v>220070.69230769231</v>
      </c>
      <c r="G191" s="8">
        <f t="shared" si="53"/>
        <v>1158932.6923076923</v>
      </c>
      <c r="H191" s="8">
        <f>'PGA 2014 (Córdobas)'!H191/$B$202</f>
        <v>1153926.6538461538</v>
      </c>
      <c r="I191" s="24">
        <f t="shared" si="54"/>
        <v>-5006.0384615384974</v>
      </c>
    </row>
    <row r="192" spans="1:9" ht="11.25" customHeight="1" x14ac:dyDescent="0.15">
      <c r="A192" s="3"/>
      <c r="B192" s="5" t="s">
        <v>179</v>
      </c>
      <c r="C192" s="8">
        <f>'PGA 2014 (Córdobas)'!C192/$B$202</f>
        <v>65203.923076923078</v>
      </c>
      <c r="D192" s="8">
        <f>'PGA 2014 (Córdobas)'!D192/$B$202</f>
        <v>31374.192307692309</v>
      </c>
      <c r="E192" s="8">
        <f>'PGA 2014 (Córdobas)'!E192/$B$202</f>
        <v>298076.92307692306</v>
      </c>
      <c r="F192" s="8">
        <f>'PGA 2014 (Córdobas)'!F192/$B$202</f>
        <v>201053.26923076922</v>
      </c>
      <c r="G192" s="8">
        <f t="shared" si="53"/>
        <v>595708.30769230763</v>
      </c>
      <c r="H192" s="8">
        <f>'PGA 2014 (Córdobas)'!H192/$B$202</f>
        <v>595708.30769230775</v>
      </c>
      <c r="I192" s="24">
        <f t="shared" si="54"/>
        <v>0</v>
      </c>
    </row>
    <row r="193" spans="1:9" ht="11.25" customHeight="1" x14ac:dyDescent="0.15">
      <c r="A193" s="3"/>
      <c r="B193" s="5" t="s">
        <v>180</v>
      </c>
      <c r="C193" s="8">
        <f>'PGA 2014 (Córdobas)'!C193/$B$202</f>
        <v>217501.34538461542</v>
      </c>
      <c r="D193" s="8">
        <f>'PGA 2014 (Córdobas)'!D193/$B$202</f>
        <v>3353.3461538461538</v>
      </c>
      <c r="E193" s="8">
        <f>'PGA 2014 (Córdobas)'!E193/$B$202</f>
        <v>517089.50807692308</v>
      </c>
      <c r="F193" s="8">
        <f>'PGA 2014 (Córdobas)'!F193/$B$202</f>
        <v>71853.36153846154</v>
      </c>
      <c r="G193" s="8">
        <f t="shared" si="53"/>
        <v>809797.56115384621</v>
      </c>
      <c r="H193" s="8">
        <f>'PGA 2014 (Córdobas)'!H193/$B$202</f>
        <v>809797.56115384609</v>
      </c>
      <c r="I193" s="24">
        <f t="shared" si="54"/>
        <v>0</v>
      </c>
    </row>
    <row r="194" spans="1:9" ht="11.25" customHeight="1" x14ac:dyDescent="0.15">
      <c r="A194" s="3"/>
      <c r="B194" s="5" t="s">
        <v>181</v>
      </c>
      <c r="C194" s="8">
        <f>'PGA 2014 (Córdobas)'!C194/$B$202</f>
        <v>1483014.5776923078</v>
      </c>
      <c r="D194" s="8">
        <f>'PGA 2014 (Córdobas)'!D194/$B$202</f>
        <v>9615.3846153846152</v>
      </c>
      <c r="E194" s="8">
        <f>'PGA 2014 (Córdobas)'!E194/$B$202</f>
        <v>1698372.8846153845</v>
      </c>
      <c r="F194" s="8">
        <f>'PGA 2014 (Córdobas)'!F194/$B$202</f>
        <v>1517716.9615384615</v>
      </c>
      <c r="G194" s="8">
        <f t="shared" si="53"/>
        <v>4708719.8084615376</v>
      </c>
      <c r="H194" s="8">
        <f>'PGA 2014 (Córdobas)'!H194/$B$202</f>
        <v>4708719.8084615385</v>
      </c>
      <c r="I194" s="24">
        <f t="shared" si="54"/>
        <v>0</v>
      </c>
    </row>
    <row r="195" spans="1:9" ht="11.25" customHeight="1" x14ac:dyDescent="0.15">
      <c r="A195" s="3"/>
      <c r="B195" s="5" t="s">
        <v>182</v>
      </c>
      <c r="C195" s="8">
        <f>'PGA 2014 (Córdobas)'!C195/$B$202</f>
        <v>24375.153846153848</v>
      </c>
      <c r="D195" s="8">
        <f>'PGA 2014 (Córdobas)'!D195/$B$202</f>
        <v>0</v>
      </c>
      <c r="E195" s="8">
        <f>'PGA 2014 (Córdobas)'!E195/$B$202</f>
        <v>173076.92307692306</v>
      </c>
      <c r="F195" s="8">
        <f>'PGA 2014 (Córdobas)'!F195/$B$202</f>
        <v>40202.230769230766</v>
      </c>
      <c r="G195" s="8">
        <f t="shared" si="53"/>
        <v>237654.30769230769</v>
      </c>
      <c r="H195" s="8">
        <f>'PGA 2014 (Córdobas)'!H195/$B$202</f>
        <v>237654.30769230769</v>
      </c>
      <c r="I195" s="24">
        <f t="shared" si="54"/>
        <v>0</v>
      </c>
    </row>
    <row r="196" spans="1:9" s="7" customFormat="1" ht="11.25" customHeight="1" x14ac:dyDescent="0.15">
      <c r="B196" s="5" t="s">
        <v>183</v>
      </c>
      <c r="C196" s="8">
        <f>'PGA 2014 (Córdobas)'!C196/$B$202</f>
        <v>363929.73961538461</v>
      </c>
      <c r="D196" s="8">
        <f>'PGA 2014 (Córdobas)'!D196/$B$202</f>
        <v>30769.23076923077</v>
      </c>
      <c r="E196" s="8">
        <f>'PGA 2014 (Córdobas)'!E196/$B$202</f>
        <v>256435.505</v>
      </c>
      <c r="F196" s="8">
        <f>'PGA 2014 (Córdobas)'!F196/$B$202</f>
        <v>202799.19500000001</v>
      </c>
      <c r="G196" s="8">
        <f t="shared" si="53"/>
        <v>853933.67038461543</v>
      </c>
      <c r="H196" s="8">
        <f>'PGA 2014 (Córdobas)'!H196/$B$202</f>
        <v>851625.97807692306</v>
      </c>
      <c r="I196" s="24">
        <f t="shared" si="54"/>
        <v>-2307.6923076923704</v>
      </c>
    </row>
    <row r="197" spans="1:9" s="7" customFormat="1" ht="11.25" customHeight="1" x14ac:dyDescent="0.15">
      <c r="B197" s="5" t="s">
        <v>184</v>
      </c>
      <c r="C197" s="8">
        <f>'PGA 2014 (Córdobas)'!C197/$B$202</f>
        <v>754465.01961538463</v>
      </c>
      <c r="D197" s="8">
        <f>'PGA 2014 (Córdobas)'!D197/$B$202</f>
        <v>59534.705769230772</v>
      </c>
      <c r="E197" s="8">
        <f>'PGA 2014 (Córdobas)'!E197/$B$202</f>
        <v>509742.35807692312</v>
      </c>
      <c r="F197" s="8">
        <f>'PGA 2014 (Córdobas)'!F197/$B$202</f>
        <v>191020.76923076922</v>
      </c>
      <c r="G197" s="8">
        <f t="shared" si="53"/>
        <v>1514762.8526923077</v>
      </c>
      <c r="H197" s="8">
        <f>'PGA 2014 (Córdobas)'!H197/$B$202</f>
        <v>1183338.411923077</v>
      </c>
      <c r="I197" s="24">
        <f t="shared" si="54"/>
        <v>-331424.44076923071</v>
      </c>
    </row>
    <row r="198" spans="1:9" s="9" customFormat="1" ht="11.25" customHeight="1" thickBot="1" x14ac:dyDescent="0.2"/>
    <row r="200" spans="1:9" x14ac:dyDescent="0.15">
      <c r="A200" s="2"/>
      <c r="B200" s="5" t="s">
        <v>65</v>
      </c>
    </row>
    <row r="201" spans="1:9" x14ac:dyDescent="0.15">
      <c r="A201" s="2"/>
      <c r="B201" s="5" t="s">
        <v>204</v>
      </c>
    </row>
    <row r="202" spans="1:9" x14ac:dyDescent="0.15">
      <c r="B202" s="29">
        <v>26</v>
      </c>
    </row>
  </sheetData>
  <pageMargins left="0.7" right="0.7" top="0.75" bottom="0.75" header="0.3" footer="0.3"/>
  <pageSetup orientation="portrait" r:id="rId1"/>
  <ignoredErrors>
    <ignoredError sqref="G5 G12 G20 G187 G179 G165 G155 G141 G126 G115 G104 G93 G81 G71 G65 G57 G45 G3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PGA 2014 (Córdobas)</vt:lpstr>
      <vt:lpstr>PGA 2014 (Dólares)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KevinCV</dc:creator>
  <cp:keywords>Contrataciones Municipales</cp:keywords>
  <cp:lastModifiedBy>Ivan</cp:lastModifiedBy>
  <dcterms:created xsi:type="dcterms:W3CDTF">2014-01-09T15:14:38Z</dcterms:created>
  <dcterms:modified xsi:type="dcterms:W3CDTF">2014-07-03T22:14:05Z</dcterms:modified>
</cp:coreProperties>
</file>